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720" windowHeight="11310"/>
  </bookViews>
  <sheets>
    <sheet name="Прил.№2 Рд, Пр" sheetId="1" r:id="rId1"/>
  </sheets>
  <calcPr calcId="125725"/>
</workbook>
</file>

<file path=xl/calcChain.xml><?xml version="1.0" encoding="utf-8"?>
<calcChain xmlns="http://schemas.openxmlformats.org/spreadsheetml/2006/main">
  <c r="D14" i="1"/>
  <c r="D17"/>
  <c r="D34" l="1"/>
  <c r="D29" l="1"/>
  <c r="D31" l="1"/>
  <c r="D50" l="1"/>
  <c r="D12"/>
  <c r="D45" l="1"/>
  <c r="D53" l="1"/>
  <c r="D32"/>
  <c r="D28"/>
  <c r="D22" l="1"/>
  <c r="D54" l="1"/>
  <c r="D37"/>
  <c r="D18" l="1"/>
  <c r="D52" l="1"/>
  <c r="D43" l="1"/>
  <c r="D48"/>
  <c r="D27"/>
  <c r="D11" l="1"/>
  <c r="D39"/>
  <c r="D20"/>
  <c r="D58" l="1"/>
</calcChain>
</file>

<file path=xl/sharedStrings.xml><?xml version="1.0" encoding="utf-8"?>
<sst xmlns="http://schemas.openxmlformats.org/spreadsheetml/2006/main" count="135" uniqueCount="71">
  <si>
    <t>бюджета Омсукчанского городского округа по разделам и подразделам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</si>
  <si>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</si>
  <si>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</si>
  <si>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</si>
  <si>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</si>
  <si>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</si>
  <si>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</si>
  <si>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</si>
  <si>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</si>
  <si>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</si>
  <si>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</si>
  <si>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</si>
  <si>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</si>
  <si>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</si>
  <si>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Резервный фонд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</si>
  <si>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</si>
  <si>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</si>
  <si>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</si>
  <si>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</si>
  <si>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всевойсковая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</si>
  <si>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</si>
  <si>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</si>
  <si>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</si>
  <si>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</si>
  <si>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</si>
  <si>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</si>
  <si>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</si>
  <si>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</si>
  <si>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</si>
  <si>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</si>
  <si>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</si>
  <si>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</si>
  <si>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</si>
  <si>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</si>
  <si>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</si>
  <si>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</si>
  <si>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</si>
  <si>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</si>
  <si>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</si>
  <si>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</si>
  <si>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</si>
  <si>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Здравоохранение</t>
  </si>
  <si>
    <t>Другие вопросы в области здравоохранения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</si>
  <si>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</si>
  <si>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</si>
  <si>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</si>
  <si>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</si>
  <si>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</si>
  <si>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</si>
  <si>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</si>
  <si>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</si>
  <si>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</si>
  <si>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</si>
  <si>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</si>
  <si>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</si>
  <si>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</si>
  <si>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</si>
  <si>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Межбюджетные трансфетры общего характера бюджетам субъектов Российской Федерации и муниципальных образований</t>
  </si>
  <si>
    <t>14</t>
  </si>
  <si>
    <t>Дотации бюджетам субъектов и муниципальных образований</t>
  </si>
  <si>
    <t>Иные дотации</t>
  </si>
  <si>
    <t>Прочие межбюджетные трансферты общего характера</t>
  </si>
  <si>
    <t>Всего расходов</t>
  </si>
  <si>
    <t>План на 2016 год</t>
  </si>
  <si>
    <t xml:space="preserve">к решению СПОГО </t>
  </si>
  <si>
    <t xml:space="preserve">Распределение расходов </t>
  </si>
  <si>
    <t>Приложение № 2</t>
  </si>
  <si>
    <t>Сельское хозяйство и рыболовство</t>
  </si>
  <si>
    <t xml:space="preserve"> классификации расходов бюджетов Российской Федерации на  2016 год</t>
  </si>
  <si>
    <t>(тыс.руб.)</t>
  </si>
  <si>
    <t xml:space="preserve">от 28.12.2016г. № 78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</si>
</sst>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</font>
    <font>
      <sz val="8"/>
      <name val="Calibri"/>
      <family val="2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vertical="center" wrapText="1"/>
    </xf>
    <xf numFmtId="2" fontId="1" fillId="0" borderId="0" xfId="1" applyNumberFormat="1"/>
    <xf numFmtId="0" fontId="4" fillId="2" borderId="1" xfId="1" applyFont="1" applyFill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4" fontId="2" fillId="0" borderId="0" xfId="1" applyNumberFormat="1" applyFont="1" applyFill="1" applyBorder="1" applyAlignment="1">
      <alignment vertical="center"/>
    </xf>
    <xf numFmtId="2" fontId="2" fillId="0" borderId="0" xfId="1" applyNumberFormat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165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1" fillId="0" borderId="0" xfId="1" applyNumberFormat="1"/>
    <xf numFmtId="0" fontId="6" fillId="0" borderId="1" xfId="0" applyFont="1" applyBorder="1" applyAlignment="1">
      <alignment horizontal="center" vertical="center" wrapText="1"/>
    </xf>
    <xf numFmtId="0" fontId="8" fillId="0" borderId="0" xfId="1" applyFont="1" applyFill="1"/>
    <xf numFmtId="164" fontId="9" fillId="2" borderId="1" xfId="1" applyNumberFormat="1" applyFont="1" applyFill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view="pageBreakPreview" zoomScale="75" zoomScaleNormal="75" zoomScaleSheetLayoutView="75" workbookViewId="0">
      <pane ySplit="10" topLeftCell="A26" activePane="bottomLeft" state="frozen"/>
      <selection pane="bottomLeft" activeCell="A2" sqref="A2"/>
    </sheetView>
  </sheetViews>
  <sheetFormatPr defaultRowHeight="12.75"/>
  <cols>
    <col min="1" max="1" width="57.7109375" style="2" customWidth="1"/>
    <col min="2" max="2" width="10.42578125" style="2" customWidth="1"/>
    <col min="3" max="3" width="8.5703125" style="2" customWidth="1"/>
    <col min="4" max="4" width="15.85546875" style="2" customWidth="1"/>
    <col min="5" max="5" width="9.140625" style="2"/>
    <col min="6" max="6" width="15.42578125" style="2" customWidth="1"/>
    <col min="7" max="16384" width="9.140625" style="2"/>
  </cols>
  <sheetData>
    <row r="1" spans="1:4" ht="20.25">
      <c r="A1" s="1"/>
      <c r="B1" s="32" t="s">
        <v>66</v>
      </c>
    </row>
    <row r="2" spans="1:4" ht="20.25">
      <c r="A2" s="1"/>
      <c r="B2" s="32" t="s">
        <v>64</v>
      </c>
    </row>
    <row r="3" spans="1:4" ht="20.25">
      <c r="A3" s="1"/>
      <c r="B3" s="32" t="s">
        <v>70</v>
      </c>
    </row>
    <row r="4" spans="1:4" ht="15.75">
      <c r="A4" s="1"/>
      <c r="C4" s="1"/>
      <c r="D4" s="1"/>
    </row>
    <row r="5" spans="1:4" ht="16.5">
      <c r="A5" s="38" t="s">
        <v>65</v>
      </c>
      <c r="B5" s="38"/>
      <c r="C5" s="38"/>
      <c r="D5" s="38"/>
    </row>
    <row r="6" spans="1:4" ht="16.5">
      <c r="A6" s="38" t="s">
        <v>0</v>
      </c>
      <c r="B6" s="38"/>
      <c r="C6" s="38"/>
      <c r="D6" s="38"/>
    </row>
    <row r="7" spans="1:4" ht="16.5">
      <c r="A7" s="38" t="s">
        <v>68</v>
      </c>
      <c r="B7" s="38"/>
      <c r="C7" s="38"/>
      <c r="D7" s="38"/>
    </row>
    <row r="8" spans="1:4" ht="16.5">
      <c r="A8" s="36"/>
      <c r="B8" s="36"/>
      <c r="C8" s="36"/>
      <c r="D8" s="36"/>
    </row>
    <row r="9" spans="1:4" ht="15.75">
      <c r="A9" s="3"/>
      <c r="B9" s="3"/>
      <c r="C9" s="3"/>
      <c r="D9" s="37" t="s">
        <v>69</v>
      </c>
    </row>
    <row r="10" spans="1:4" ht="53.25" customHeight="1">
      <c r="A10" s="4" t="s">
        <v>1</v>
      </c>
      <c r="B10" s="4" t="s">
        <v>2</v>
      </c>
      <c r="C10" s="4" t="s">
        <v>3</v>
      </c>
      <c r="D10" s="31" t="s">
        <v>63</v>
      </c>
    </row>
    <row r="11" spans="1:4" ht="18.75">
      <c r="A11" s="5" t="s">
        <v>4</v>
      </c>
      <c r="B11" s="6" t="s">
        <v>5</v>
      </c>
      <c r="C11" s="7"/>
      <c r="D11" s="33">
        <f>D12+D13+D14+D15+D17</f>
        <v>103080.59999999999</v>
      </c>
    </row>
    <row r="12" spans="1:4" ht="47.25">
      <c r="A12" s="8" t="s">
        <v>6</v>
      </c>
      <c r="B12" s="9" t="s">
        <v>5</v>
      </c>
      <c r="C12" s="9" t="s">
        <v>7</v>
      </c>
      <c r="D12" s="34">
        <f>4228.8+1.5</f>
        <v>4230.3</v>
      </c>
    </row>
    <row r="13" spans="1:4" ht="48.75" customHeight="1">
      <c r="A13" s="10" t="s">
        <v>8</v>
      </c>
      <c r="B13" s="9" t="s">
        <v>5</v>
      </c>
      <c r="C13" s="9" t="s">
        <v>9</v>
      </c>
      <c r="D13" s="34">
        <v>1394.9</v>
      </c>
    </row>
    <row r="14" spans="1:4" ht="63">
      <c r="A14" s="11" t="s">
        <v>10</v>
      </c>
      <c r="B14" s="9" t="s">
        <v>5</v>
      </c>
      <c r="C14" s="9" t="s">
        <v>11</v>
      </c>
      <c r="D14" s="34">
        <f>64422.4-187.8-53.4</f>
        <v>64181.2</v>
      </c>
    </row>
    <row r="15" spans="1:4" ht="47.25">
      <c r="A15" s="12" t="s">
        <v>12</v>
      </c>
      <c r="B15" s="13" t="s">
        <v>5</v>
      </c>
      <c r="C15" s="13" t="s">
        <v>13</v>
      </c>
      <c r="D15" s="34">
        <v>16078.9</v>
      </c>
    </row>
    <row r="16" spans="1:4" ht="18.75" hidden="1">
      <c r="A16" s="12" t="s">
        <v>14</v>
      </c>
      <c r="B16" s="13" t="s">
        <v>5</v>
      </c>
      <c r="C16" s="13" t="s">
        <v>15</v>
      </c>
      <c r="D16" s="34">
        <v>0</v>
      </c>
    </row>
    <row r="17" spans="1:5" ht="18.75">
      <c r="A17" s="14" t="s">
        <v>16</v>
      </c>
      <c r="B17" s="13" t="s">
        <v>5</v>
      </c>
      <c r="C17" s="13" t="s">
        <v>17</v>
      </c>
      <c r="D17" s="34">
        <f>17141.9+53.4</f>
        <v>17195.300000000003</v>
      </c>
    </row>
    <row r="18" spans="1:5" ht="18.75" hidden="1">
      <c r="A18" s="15" t="s">
        <v>18</v>
      </c>
      <c r="B18" s="16" t="s">
        <v>7</v>
      </c>
      <c r="C18" s="13"/>
      <c r="D18" s="35">
        <f>D19</f>
        <v>0</v>
      </c>
    </row>
    <row r="19" spans="1:5" ht="18.75" hidden="1">
      <c r="A19" s="11" t="s">
        <v>19</v>
      </c>
      <c r="B19" s="13" t="s">
        <v>7</v>
      </c>
      <c r="C19" s="13" t="s">
        <v>9</v>
      </c>
      <c r="D19" s="34">
        <v>0</v>
      </c>
    </row>
    <row r="20" spans="1:5" ht="31.5">
      <c r="A20" s="17" t="s">
        <v>20</v>
      </c>
      <c r="B20" s="16" t="s">
        <v>9</v>
      </c>
      <c r="C20" s="16"/>
      <c r="D20" s="35">
        <f>D21</f>
        <v>6889.1</v>
      </c>
    </row>
    <row r="21" spans="1:5" ht="47.25">
      <c r="A21" s="10" t="s">
        <v>21</v>
      </c>
      <c r="B21" s="13" t="s">
        <v>9</v>
      </c>
      <c r="C21" s="13" t="s">
        <v>22</v>
      </c>
      <c r="D21" s="34">
        <v>6889.1</v>
      </c>
    </row>
    <row r="22" spans="1:5" ht="18.75">
      <c r="A22" s="18" t="s">
        <v>23</v>
      </c>
      <c r="B22" s="16" t="s">
        <v>11</v>
      </c>
      <c r="C22" s="16"/>
      <c r="D22" s="35">
        <f>D23+D24+D25+D26</f>
        <v>20389.399999999998</v>
      </c>
    </row>
    <row r="23" spans="1:5" ht="18.75">
      <c r="A23" s="19" t="s">
        <v>67</v>
      </c>
      <c r="B23" s="9" t="s">
        <v>11</v>
      </c>
      <c r="C23" s="9" t="s">
        <v>30</v>
      </c>
      <c r="D23" s="34">
        <v>797.5</v>
      </c>
    </row>
    <row r="24" spans="1:5" ht="18.75">
      <c r="A24" s="20" t="s">
        <v>24</v>
      </c>
      <c r="B24" s="9" t="s">
        <v>11</v>
      </c>
      <c r="C24" s="9" t="s">
        <v>25</v>
      </c>
      <c r="D24" s="34">
        <v>3207.7</v>
      </c>
    </row>
    <row r="25" spans="1:5" ht="18.75">
      <c r="A25" s="20" t="s">
        <v>26</v>
      </c>
      <c r="B25" s="9" t="s">
        <v>11</v>
      </c>
      <c r="C25" s="9" t="s">
        <v>22</v>
      </c>
      <c r="D25" s="34">
        <v>15124.1</v>
      </c>
    </row>
    <row r="26" spans="1:5" ht="18.75">
      <c r="A26" s="21" t="s">
        <v>27</v>
      </c>
      <c r="B26" s="9" t="s">
        <v>11</v>
      </c>
      <c r="C26" s="9" t="s">
        <v>28</v>
      </c>
      <c r="D26" s="34">
        <v>1260.0999999999999</v>
      </c>
    </row>
    <row r="27" spans="1:5" ht="18.75">
      <c r="A27" s="5" t="s">
        <v>29</v>
      </c>
      <c r="B27" s="6" t="s">
        <v>30</v>
      </c>
      <c r="C27" s="6"/>
      <c r="D27" s="35">
        <f>D30+D29+D28+D31</f>
        <v>92790.1</v>
      </c>
    </row>
    <row r="28" spans="1:5" ht="18.75">
      <c r="A28" s="19" t="s">
        <v>31</v>
      </c>
      <c r="B28" s="9" t="s">
        <v>30</v>
      </c>
      <c r="C28" s="9" t="s">
        <v>5</v>
      </c>
      <c r="D28" s="34">
        <f>9223+850+1546+26.2+17.8+350+36.3+900</f>
        <v>12949.3</v>
      </c>
    </row>
    <row r="29" spans="1:5" ht="18.75">
      <c r="A29" s="19" t="s">
        <v>32</v>
      </c>
      <c r="B29" s="9" t="s">
        <v>30</v>
      </c>
      <c r="C29" s="9" t="s">
        <v>7</v>
      </c>
      <c r="D29" s="34">
        <f>39971.8+490</f>
        <v>40461.800000000003</v>
      </c>
    </row>
    <row r="30" spans="1:5" ht="18.75">
      <c r="A30" s="20" t="s">
        <v>33</v>
      </c>
      <c r="B30" s="9" t="s">
        <v>30</v>
      </c>
      <c r="C30" s="9" t="s">
        <v>9</v>
      </c>
      <c r="D30" s="34">
        <v>16852.099999999999</v>
      </c>
      <c r="E30" s="22"/>
    </row>
    <row r="31" spans="1:5" ht="31.5">
      <c r="A31" s="11" t="s">
        <v>34</v>
      </c>
      <c r="B31" s="9" t="s">
        <v>30</v>
      </c>
      <c r="C31" s="9" t="s">
        <v>30</v>
      </c>
      <c r="D31" s="34">
        <f>21646.9+880</f>
        <v>22526.9</v>
      </c>
    </row>
    <row r="32" spans="1:5" ht="18.75">
      <c r="A32" s="5" t="s">
        <v>35</v>
      </c>
      <c r="B32" s="6" t="s">
        <v>36</v>
      </c>
      <c r="C32" s="6"/>
      <c r="D32" s="35">
        <f>SUM(D33:D36)</f>
        <v>292147.20000000001</v>
      </c>
    </row>
    <row r="33" spans="1:4" ht="18.75">
      <c r="A33" s="20" t="s">
        <v>37</v>
      </c>
      <c r="B33" s="9" t="s">
        <v>36</v>
      </c>
      <c r="C33" s="9" t="s">
        <v>5</v>
      </c>
      <c r="D33" s="34">
        <v>86882.4</v>
      </c>
    </row>
    <row r="34" spans="1:4" ht="18.75">
      <c r="A34" s="20" t="s">
        <v>38</v>
      </c>
      <c r="B34" s="9" t="s">
        <v>36</v>
      </c>
      <c r="C34" s="9" t="s">
        <v>7</v>
      </c>
      <c r="D34" s="34">
        <f>179519.8-98.2</f>
        <v>179421.59999999998</v>
      </c>
    </row>
    <row r="35" spans="1:4" ht="18.75">
      <c r="A35" s="20" t="s">
        <v>39</v>
      </c>
      <c r="B35" s="9" t="s">
        <v>36</v>
      </c>
      <c r="C35" s="9" t="s">
        <v>36</v>
      </c>
      <c r="D35" s="34">
        <v>5145.2</v>
      </c>
    </row>
    <row r="36" spans="1:4" ht="18.75">
      <c r="A36" s="20" t="s">
        <v>40</v>
      </c>
      <c r="B36" s="9" t="s">
        <v>36</v>
      </c>
      <c r="C36" s="9" t="s">
        <v>22</v>
      </c>
      <c r="D36" s="34">
        <v>20698</v>
      </c>
    </row>
    <row r="37" spans="1:4" ht="18.75" hidden="1">
      <c r="A37" s="5" t="s">
        <v>41</v>
      </c>
      <c r="B37" s="6" t="s">
        <v>22</v>
      </c>
      <c r="C37" s="6"/>
      <c r="D37" s="35">
        <f>D38</f>
        <v>0</v>
      </c>
    </row>
    <row r="38" spans="1:4" ht="18.75" hidden="1">
      <c r="A38" s="20" t="s">
        <v>42</v>
      </c>
      <c r="B38" s="9" t="s">
        <v>22</v>
      </c>
      <c r="C38" s="9" t="s">
        <v>22</v>
      </c>
      <c r="D38" s="34">
        <v>0</v>
      </c>
    </row>
    <row r="39" spans="1:4" ht="18.75">
      <c r="A39" s="23" t="s">
        <v>43</v>
      </c>
      <c r="B39" s="6" t="s">
        <v>25</v>
      </c>
      <c r="C39" s="9"/>
      <c r="D39" s="35">
        <f>D40+D41</f>
        <v>64218.5</v>
      </c>
    </row>
    <row r="40" spans="1:4" ht="18.75">
      <c r="A40" s="21" t="s">
        <v>44</v>
      </c>
      <c r="B40" s="9" t="s">
        <v>25</v>
      </c>
      <c r="C40" s="9" t="s">
        <v>5</v>
      </c>
      <c r="D40" s="34">
        <v>46663.5</v>
      </c>
    </row>
    <row r="41" spans="1:4" ht="18.75">
      <c r="A41" s="21" t="s">
        <v>45</v>
      </c>
      <c r="B41" s="9" t="s">
        <v>25</v>
      </c>
      <c r="C41" s="9" t="s">
        <v>11</v>
      </c>
      <c r="D41" s="34">
        <v>17555</v>
      </c>
    </row>
    <row r="42" spans="1:4" ht="18.75" hidden="1">
      <c r="A42" s="20"/>
      <c r="B42" s="9"/>
      <c r="C42" s="9"/>
      <c r="D42" s="34"/>
    </row>
    <row r="43" spans="1:4" ht="18.75">
      <c r="A43" s="5" t="s">
        <v>46</v>
      </c>
      <c r="B43" s="6" t="s">
        <v>47</v>
      </c>
      <c r="C43" s="6"/>
      <c r="D43" s="35">
        <f>D44+D45+D46+D47</f>
        <v>19160.800000000003</v>
      </c>
    </row>
    <row r="44" spans="1:4" ht="18.75">
      <c r="A44" s="20" t="s">
        <v>48</v>
      </c>
      <c r="B44" s="9" t="s">
        <v>47</v>
      </c>
      <c r="C44" s="9" t="s">
        <v>5</v>
      </c>
      <c r="D44" s="34">
        <v>8764.7000000000007</v>
      </c>
    </row>
    <row r="45" spans="1:4" ht="18.75">
      <c r="A45" s="11" t="s">
        <v>49</v>
      </c>
      <c r="B45" s="9" t="s">
        <v>47</v>
      </c>
      <c r="C45" s="9" t="s">
        <v>9</v>
      </c>
      <c r="D45" s="34">
        <f>5381.5+700+100</f>
        <v>6181.5</v>
      </c>
    </row>
    <row r="46" spans="1:4" ht="18.75">
      <c r="A46" s="21" t="s">
        <v>50</v>
      </c>
      <c r="B46" s="9" t="s">
        <v>47</v>
      </c>
      <c r="C46" s="9" t="s">
        <v>11</v>
      </c>
      <c r="D46" s="34">
        <v>998.6</v>
      </c>
    </row>
    <row r="47" spans="1:4" ht="18.75">
      <c r="A47" s="11" t="s">
        <v>51</v>
      </c>
      <c r="B47" s="9" t="s">
        <v>47</v>
      </c>
      <c r="C47" s="9" t="s">
        <v>13</v>
      </c>
      <c r="D47" s="34">
        <v>3216</v>
      </c>
    </row>
    <row r="48" spans="1:4" ht="18.75">
      <c r="A48" s="23" t="s">
        <v>52</v>
      </c>
      <c r="B48" s="6" t="s">
        <v>15</v>
      </c>
      <c r="C48" s="9"/>
      <c r="D48" s="35">
        <f>D49+D50</f>
        <v>23654.7</v>
      </c>
    </row>
    <row r="49" spans="1:4" ht="18.75">
      <c r="A49" s="21" t="s">
        <v>53</v>
      </c>
      <c r="B49" s="9" t="s">
        <v>15</v>
      </c>
      <c r="C49" s="9" t="s">
        <v>5</v>
      </c>
      <c r="D49" s="34">
        <v>11287.8</v>
      </c>
    </row>
    <row r="50" spans="1:4" ht="31.5">
      <c r="A50" s="21" t="s">
        <v>54</v>
      </c>
      <c r="B50" s="9" t="s">
        <v>15</v>
      </c>
      <c r="C50" s="9" t="s">
        <v>30</v>
      </c>
      <c r="D50" s="34">
        <f>12206.7+160.2</f>
        <v>12366.900000000001</v>
      </c>
    </row>
    <row r="51" spans="1:4" ht="18.75" hidden="1">
      <c r="A51" s="11"/>
      <c r="B51" s="9"/>
      <c r="C51" s="9"/>
      <c r="D51" s="34"/>
    </row>
    <row r="52" spans="1:4" ht="18.75">
      <c r="A52" s="15" t="s">
        <v>55</v>
      </c>
      <c r="B52" s="6" t="s">
        <v>28</v>
      </c>
      <c r="C52" s="9"/>
      <c r="D52" s="35">
        <f>D53</f>
        <v>6409</v>
      </c>
    </row>
    <row r="53" spans="1:4" ht="18.75">
      <c r="A53" s="8" t="s">
        <v>56</v>
      </c>
      <c r="B53" s="9" t="s">
        <v>28</v>
      </c>
      <c r="C53" s="9" t="s">
        <v>7</v>
      </c>
      <c r="D53" s="34">
        <f>6280+89+40</f>
        <v>6409</v>
      </c>
    </row>
    <row r="54" spans="1:4" ht="40.5" hidden="1" customHeight="1">
      <c r="A54" s="15" t="s">
        <v>57</v>
      </c>
      <c r="B54" s="6" t="s">
        <v>58</v>
      </c>
      <c r="C54" s="9"/>
      <c r="D54" s="35">
        <f>SUM(D55:D57)</f>
        <v>0</v>
      </c>
    </row>
    <row r="55" spans="1:4" ht="17.25" hidden="1" customHeight="1">
      <c r="A55" s="8" t="s">
        <v>59</v>
      </c>
      <c r="B55" s="9" t="s">
        <v>58</v>
      </c>
      <c r="C55" s="9" t="s">
        <v>5</v>
      </c>
      <c r="D55" s="34"/>
    </row>
    <row r="56" spans="1:4" ht="18.75" hidden="1">
      <c r="A56" s="11" t="s">
        <v>60</v>
      </c>
      <c r="B56" s="9" t="s">
        <v>58</v>
      </c>
      <c r="C56" s="9" t="s">
        <v>7</v>
      </c>
      <c r="D56" s="34"/>
    </row>
    <row r="57" spans="1:4" ht="18.75" hidden="1">
      <c r="A57" s="11" t="s">
        <v>61</v>
      </c>
      <c r="B57" s="9" t="s">
        <v>58</v>
      </c>
      <c r="C57" s="9" t="s">
        <v>9</v>
      </c>
      <c r="D57" s="34"/>
    </row>
    <row r="58" spans="1:4" ht="18.75">
      <c r="A58" s="7" t="s">
        <v>62</v>
      </c>
      <c r="B58" s="6"/>
      <c r="C58" s="6"/>
      <c r="D58" s="35">
        <f>D11+D20+D22+D27+D32+D43+D52+D54+D37+D18+D39+D48</f>
        <v>628739.4</v>
      </c>
    </row>
    <row r="59" spans="1:4" ht="15.75">
      <c r="A59" s="24"/>
      <c r="B59" s="24"/>
      <c r="C59" s="24"/>
      <c r="D59" s="25"/>
    </row>
    <row r="60" spans="1:4" ht="15.75">
      <c r="A60" s="24"/>
      <c r="B60" s="24"/>
      <c r="C60" s="24"/>
      <c r="D60" s="26"/>
    </row>
    <row r="61" spans="1:4" ht="15.75">
      <c r="A61" s="27"/>
      <c r="B61" s="27"/>
      <c r="C61" s="27"/>
      <c r="D61" s="28"/>
    </row>
    <row r="62" spans="1:4" ht="15.75">
      <c r="A62" s="27"/>
      <c r="B62" s="27"/>
      <c r="C62" s="27"/>
      <c r="D62" s="29"/>
    </row>
    <row r="63" spans="1:4">
      <c r="D63" s="30"/>
    </row>
    <row r="67" spans="4:4">
      <c r="D67" s="22"/>
    </row>
  </sheetData>
  <mergeCells count="3">
    <mergeCell ref="A5:D5"/>
    <mergeCell ref="A6:D6"/>
    <mergeCell ref="A7:D7"/>
  </mergeCells>
  <phoneticPr fontId="7" type="noConversion"/>
  <pageMargins left="1.1811023622047245" right="0.39370078740157483" top="0.39370078740157483" bottom="0.3937007874015748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Прил.№2 Рд, Пр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user-f1</dc:creator>
  <cp:lastModifiedBy>MashBur</cp:lastModifiedBy>
  <cp:lastPrinted>2017-01-10T00:59:44Z</cp:lastPrinted>
  <dcterms:created xsi:type="dcterms:W3CDTF">2016-03-15T00:08:00Z</dcterms:created>
  <dcterms:modified xsi:type="dcterms:W3CDTF">2017-01-10T00:59:46Z</dcterms:modified>
</cp:coreProperties>
</file>