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7" i="1" l="1"/>
  <c r="M17" i="1"/>
  <c r="K17" i="1"/>
  <c r="F52" i="1"/>
  <c r="F51" i="1"/>
  <c r="F50" i="1"/>
  <c r="F48" i="1"/>
  <c r="F47" i="1"/>
  <c r="F46" i="1"/>
  <c r="F45" i="1"/>
  <c r="F44" i="1"/>
  <c r="F42" i="1"/>
  <c r="F41" i="1"/>
  <c r="F40" i="1"/>
  <c r="F39" i="1"/>
  <c r="F38" i="1"/>
  <c r="F37" i="1"/>
  <c r="F35" i="1"/>
  <c r="F34" i="1"/>
  <c r="F33" i="1"/>
  <c r="F32" i="1"/>
  <c r="F30" i="1"/>
  <c r="F29" i="1"/>
  <c r="F28" i="1"/>
  <c r="F27" i="1"/>
  <c r="F26" i="1"/>
  <c r="F22" i="1"/>
  <c r="F21" i="1"/>
  <c r="F20" i="1"/>
  <c r="F19" i="1"/>
  <c r="F18" i="1"/>
  <c r="F16" i="1"/>
  <c r="F15" i="1"/>
  <c r="F14" i="1"/>
  <c r="N49" i="1"/>
  <c r="M49" i="1"/>
  <c r="N43" i="1"/>
  <c r="M43" i="1"/>
  <c r="N36" i="1"/>
  <c r="M36" i="1"/>
  <c r="N31" i="1"/>
  <c r="M31" i="1"/>
  <c r="N25" i="1"/>
  <c r="M25" i="1"/>
  <c r="N13" i="1"/>
  <c r="M13" i="1"/>
  <c r="M12" i="1" l="1"/>
  <c r="M53" i="1" s="1"/>
  <c r="N12" i="1"/>
  <c r="N53" i="1" s="1"/>
  <c r="N24" i="1"/>
  <c r="N23" i="1" s="1"/>
  <c r="M24" i="1"/>
  <c r="M23" i="1" s="1"/>
  <c r="G17" i="1" l="1"/>
  <c r="L13" i="1"/>
  <c r="K13" i="1"/>
  <c r="K12" i="1" s="1"/>
  <c r="J13" i="1"/>
  <c r="I13" i="1"/>
  <c r="H13" i="1"/>
  <c r="G13" i="1"/>
  <c r="J17" i="1"/>
  <c r="I17" i="1"/>
  <c r="H17" i="1"/>
  <c r="F17" i="1" l="1"/>
  <c r="F13" i="1"/>
  <c r="H12" i="1"/>
  <c r="G12" i="1"/>
  <c r="J12" i="1"/>
  <c r="I12" i="1"/>
  <c r="K49" i="1"/>
  <c r="J49" i="1"/>
  <c r="I49" i="1"/>
  <c r="H49" i="1"/>
  <c r="G49" i="1"/>
  <c r="K43" i="1"/>
  <c r="J43" i="1"/>
  <c r="I43" i="1"/>
  <c r="H43" i="1"/>
  <c r="G43" i="1"/>
  <c r="K36" i="1"/>
  <c r="J36" i="1"/>
  <c r="I36" i="1"/>
  <c r="H36" i="1"/>
  <c r="G36" i="1"/>
  <c r="K31" i="1"/>
  <c r="J31" i="1"/>
  <c r="I31" i="1"/>
  <c r="H31" i="1"/>
  <c r="G31" i="1"/>
  <c r="F31" i="1" s="1"/>
  <c r="L25" i="1"/>
  <c r="K25" i="1"/>
  <c r="J25" i="1"/>
  <c r="J24" i="1" s="1"/>
  <c r="J23" i="1" s="1"/>
  <c r="I25" i="1"/>
  <c r="H25" i="1"/>
  <c r="G25" i="1"/>
  <c r="K53" i="1" l="1"/>
  <c r="L53" i="1"/>
  <c r="F43" i="1"/>
  <c r="F25" i="1"/>
  <c r="F36" i="1"/>
  <c r="F49" i="1"/>
  <c r="F12" i="1"/>
  <c r="K24" i="1"/>
  <c r="K23" i="1" s="1"/>
  <c r="G24" i="1"/>
  <c r="G23" i="1" s="1"/>
  <c r="H24" i="1"/>
  <c r="H23" i="1" s="1"/>
  <c r="I24" i="1"/>
  <c r="I23" i="1" s="1"/>
  <c r="G53" i="1"/>
  <c r="H53" i="1"/>
  <c r="J53" i="1"/>
  <c r="I53" i="1"/>
  <c r="F23" i="1" l="1"/>
  <c r="F24" i="1"/>
  <c r="F53" i="1"/>
</calcChain>
</file>

<file path=xl/sharedStrings.xml><?xml version="1.0" encoding="utf-8"?>
<sst xmlns="http://schemas.openxmlformats.org/spreadsheetml/2006/main" count="106" uniqueCount="76">
  <si>
    <t>№ п/п</t>
  </si>
  <si>
    <t>Наименование мероприятия</t>
  </si>
  <si>
    <t>Сроки реализации мероприятий</t>
  </si>
  <si>
    <t xml:space="preserve">Всего </t>
  </si>
  <si>
    <t>Организация и проведение мероприятий, посвященных памятным датам истории России, государственным символам Российской Федерации</t>
  </si>
  <si>
    <t>Организация и проведение творческих мероприятий, направленных на воспитание гражданственности и патриотизма</t>
  </si>
  <si>
    <t>Социально-патриотическая акция «День призывника»</t>
  </si>
  <si>
    <t>Проведение мероприятий, посвященных Дню молодого избирателя</t>
  </si>
  <si>
    <t>Проведение Всероссийской акции «Мы – граждане России!», участие в областной акции</t>
  </si>
  <si>
    <t>Проведение творческих профессиональных конкурсов</t>
  </si>
  <si>
    <t>Мероприятия, направленные на профилактику алкоголизма, наркомании, других вредных привычек и формирование здорового образа жизни молодежи</t>
  </si>
  <si>
    <t>Обеспечение участия молодежи Омсукчанского городского округа в акциях против асоциальных явлений, пропаганду здорового образа жизни, распространение информации об опасности наркомании и токсикомании для жизни и здоровья</t>
  </si>
  <si>
    <t xml:space="preserve">Изготовление методических материалов и пособий по профилактике наркомании и противодействию незаконному обороту наркотических средств </t>
  </si>
  <si>
    <t>Организация и проведение заседаний Молодежного совета, молодежных круглых столов и диспутов</t>
  </si>
  <si>
    <t>Организация деятельности волонтерских отрядов</t>
  </si>
  <si>
    <t xml:space="preserve">Приобретение обмундирования для волонтерских отрядов </t>
  </si>
  <si>
    <t>Создание и поддержка молодежных объединений, творческих коллективов</t>
  </si>
  <si>
    <t xml:space="preserve">Проведение социологических исследований </t>
  </si>
  <si>
    <t>Организация и проведение мероприятий, направленных на формирование толерантности в молодежной среде, профилактику экстремизма и терроризма</t>
  </si>
  <si>
    <t>Содействие участию талантливой молодежи, представителей молодежных общественных объединений в конкурсах, фестивалях, форумах, проводимых за пределами городского округа</t>
  </si>
  <si>
    <t>Проведение семейных конкурсов и участие в областных семейных конкурсах</t>
  </si>
  <si>
    <t>Организация и проведение фотоконкурсов, выставок и конкурсов декоративно-прикладного творчества</t>
  </si>
  <si>
    <t>Организация тематических культурно-массовых мероприятий, творческих конкурсов</t>
  </si>
  <si>
    <t>Организация конкурсов и фестивалей с участием творческих коллективов Магаданской области</t>
  </si>
  <si>
    <t>Единовременные денежные выплаты молодым специалистам учреждений культуры, спорта, здравоохранения, образования</t>
  </si>
  <si>
    <t>Объем финансирования, тыс. руб.</t>
  </si>
  <si>
    <t>Исполнитель</t>
  </si>
  <si>
    <t>Источник финансирования</t>
  </si>
  <si>
    <t>Итого:</t>
  </si>
  <si>
    <t>бюджет округа</t>
  </si>
  <si>
    <t>Управление культуры, социальной и молодежной политики АОГО</t>
  </si>
  <si>
    <t>МКУК "ДШИ ОГО"</t>
  </si>
  <si>
    <t>1.1.</t>
  </si>
  <si>
    <t>1.2.</t>
  </si>
  <si>
    <t>2.1.</t>
  </si>
  <si>
    <t>3.1.</t>
  </si>
  <si>
    <t>ежегодно март-ноябрь</t>
  </si>
  <si>
    <t>ежегодно февраль</t>
  </si>
  <si>
    <t>ежегодно 2-4 кварталы</t>
  </si>
  <si>
    <t>ежегодно июнь, июль, август</t>
  </si>
  <si>
    <t>ежегодно каждый квартал</t>
  </si>
  <si>
    <t>ежегодно 2-3 кварталы</t>
  </si>
  <si>
    <t xml:space="preserve">Перечень мероприятий подпрограммы "Молодежь Омсукчанского городского округа" </t>
  </si>
  <si>
    <t>ВСЕГО ПО ПОДПРОГРАММЕ:</t>
  </si>
  <si>
    <t>Организация трудоустройства несовершеннолетних граждан в казенных учреждениях</t>
  </si>
  <si>
    <r>
      <t>Реализация муниципального этапа всероссийского проекта «Беги за мной»</t>
    </r>
    <r>
      <rPr>
        <b/>
        <sz val="12"/>
        <color theme="1"/>
        <rFont val="Times New Roman"/>
        <family val="1"/>
        <charset val="204"/>
      </rPr>
      <t xml:space="preserve"> </t>
    </r>
  </si>
  <si>
    <t>МБУК "ЦД и НТ ОГО"</t>
  </si>
  <si>
    <t>МКУК "ЦД и НТ ОГО"</t>
  </si>
  <si>
    <t>МКУК "ЦБС ОГО"</t>
  </si>
  <si>
    <t xml:space="preserve">Организация трудоустройства несовершеннолетних граждан </t>
  </si>
  <si>
    <t>МБУК "ЦБС ОГО"</t>
  </si>
  <si>
    <t>1.2.1.</t>
  </si>
  <si>
    <t>1.2.2.</t>
  </si>
  <si>
    <t>2.1.1.</t>
  </si>
  <si>
    <t>2.1.2.</t>
  </si>
  <si>
    <t>2.1.3.</t>
  </si>
  <si>
    <t>2.1.4.</t>
  </si>
  <si>
    <t>Создание условий для гражданского становления, патриотического и духовно-нравственного развития молодежи</t>
  </si>
  <si>
    <t>Реализация мероприятий по пропаганде здорового образа жизни среди молодежи</t>
  </si>
  <si>
    <t>3.</t>
  </si>
  <si>
    <t>Вовлечение молодежи в социальную практику, поддержка деятельности молодежных общественных объединений</t>
  </si>
  <si>
    <t>ВСЕГО по мероприятию:</t>
  </si>
  <si>
    <t>Поддержка талантливой и способной молодежи, детских и молодежных социальных позитивных инициатив</t>
  </si>
  <si>
    <t>2.</t>
  </si>
  <si>
    <t>1.</t>
  </si>
  <si>
    <t>Основное мероприятие "Содействие профессиональной ориентации, трудоустройству и временной занятости молодежи"</t>
  </si>
  <si>
    <t>Основное мероприятие "Гражданское становление, патриотическое воспитание, пропаганда здорового образа жизни среди молодежи, поддержка талантливой молодежи"</t>
  </si>
  <si>
    <t>Мероприятия в области молодежной политики</t>
  </si>
  <si>
    <t>ИТОГО:</t>
  </si>
  <si>
    <t>Основное мероприятие "Поддержка молодых специалистов  учреждений социальной сферы"</t>
  </si>
  <si>
    <t xml:space="preserve">             к постановлению </t>
  </si>
  <si>
    <t xml:space="preserve">         администрации</t>
  </si>
  <si>
    <t>городского округа</t>
  </si>
  <si>
    <t>Приложение № 1</t>
  </si>
  <si>
    <t>2015-2022</t>
  </si>
  <si>
    <t>от 04.02.2021г. №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</si>
</sst>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view="pageBreakPreview" topLeftCell="A46" zoomScaleNormal="100" zoomScaleSheetLayoutView="100" workbookViewId="0">
      <selection activeCell="D70" sqref="D70"/>
    </sheetView>
  </sheetViews>
  <sheetFormatPr defaultRowHeight="15" x14ac:dyDescent="0.25"/>
  <cols>
    <col min="1" max="1" width="7.42578125" customWidth="1"/>
    <col min="2" max="2" width="39.28515625" customWidth="1"/>
    <col min="3" max="3" width="11.140625" customWidth="1"/>
    <col min="4" max="4" width="18" customWidth="1"/>
    <col min="5" max="5" width="13.5703125" customWidth="1"/>
  </cols>
  <sheetData>
    <row r="1" spans="1:14" x14ac:dyDescent="0.25">
      <c r="L1" s="27" t="s">
        <v>73</v>
      </c>
      <c r="M1" s="27"/>
      <c r="N1" s="27"/>
    </row>
    <row r="2" spans="1:14" x14ac:dyDescent="0.25">
      <c r="K2" s="29" t="s">
        <v>70</v>
      </c>
      <c r="L2" s="29"/>
      <c r="M2" s="29"/>
      <c r="N2" s="25"/>
    </row>
    <row r="3" spans="1:14" x14ac:dyDescent="0.25">
      <c r="K3" s="29" t="s">
        <v>71</v>
      </c>
      <c r="L3" s="29"/>
      <c r="M3" s="29"/>
      <c r="N3" s="25"/>
    </row>
    <row r="4" spans="1:14" x14ac:dyDescent="0.25">
      <c r="L4" s="27" t="s">
        <v>72</v>
      </c>
      <c r="M4" s="27"/>
      <c r="N4" s="27"/>
    </row>
    <row r="5" spans="1:14" x14ac:dyDescent="0.25">
      <c r="L5" s="27" t="s">
        <v>75</v>
      </c>
      <c r="M5" s="28"/>
      <c r="N5" s="28"/>
    </row>
    <row r="6" spans="1:14" x14ac:dyDescent="0.25">
      <c r="L6" s="25"/>
      <c r="M6" s="26"/>
      <c r="N6" s="26"/>
    </row>
    <row r="7" spans="1:14" ht="18.75" x14ac:dyDescent="0.3">
      <c r="A7" s="39" t="s">
        <v>42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8.75" x14ac:dyDescent="0.25">
      <c r="A8" s="1"/>
    </row>
    <row r="9" spans="1:14" ht="32.25" customHeight="1" x14ac:dyDescent="0.25">
      <c r="A9" s="57" t="s">
        <v>0</v>
      </c>
      <c r="B9" s="57" t="s">
        <v>1</v>
      </c>
      <c r="C9" s="38" t="s">
        <v>2</v>
      </c>
      <c r="D9" s="36" t="s">
        <v>26</v>
      </c>
      <c r="E9" s="36" t="s">
        <v>27</v>
      </c>
      <c r="F9" s="38" t="s">
        <v>25</v>
      </c>
      <c r="G9" s="38"/>
      <c r="H9" s="38"/>
      <c r="I9" s="38"/>
      <c r="J9" s="38"/>
      <c r="K9" s="38"/>
      <c r="L9" s="38"/>
      <c r="M9" s="38"/>
      <c r="N9" s="38"/>
    </row>
    <row r="10" spans="1:14" x14ac:dyDescent="0.25">
      <c r="A10" s="57"/>
      <c r="B10" s="57"/>
      <c r="C10" s="38"/>
      <c r="D10" s="37"/>
      <c r="E10" s="37"/>
      <c r="F10" s="2" t="s">
        <v>3</v>
      </c>
      <c r="G10" s="2">
        <v>2015</v>
      </c>
      <c r="H10" s="2">
        <v>2016</v>
      </c>
      <c r="I10" s="2">
        <v>2017</v>
      </c>
      <c r="J10" s="2">
        <v>2018</v>
      </c>
      <c r="K10" s="2">
        <v>2019</v>
      </c>
      <c r="L10" s="2">
        <v>2020</v>
      </c>
      <c r="M10" s="21">
        <v>2021</v>
      </c>
      <c r="N10" s="21">
        <v>2022</v>
      </c>
    </row>
    <row r="11" spans="1:14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1">
        <v>13</v>
      </c>
      <c r="N11" s="21">
        <v>14</v>
      </c>
    </row>
    <row r="12" spans="1:14" ht="41.25" customHeight="1" x14ac:dyDescent="0.25">
      <c r="A12" s="12" t="s">
        <v>64</v>
      </c>
      <c r="B12" s="43" t="s">
        <v>65</v>
      </c>
      <c r="C12" s="44"/>
      <c r="D12" s="45"/>
      <c r="E12" s="3" t="s">
        <v>61</v>
      </c>
      <c r="F12" s="6">
        <f>SUM(G12:N12)</f>
        <v>1771.3000000000002</v>
      </c>
      <c r="G12" s="6">
        <f>G13+G17</f>
        <v>147</v>
      </c>
      <c r="H12" s="6">
        <f t="shared" ref="H12:K12" si="0">H13+H17</f>
        <v>226.3</v>
      </c>
      <c r="I12" s="6">
        <f t="shared" si="0"/>
        <v>291.89999999999998</v>
      </c>
      <c r="J12" s="6">
        <f t="shared" si="0"/>
        <v>268.60000000000002</v>
      </c>
      <c r="K12" s="6">
        <f t="shared" si="0"/>
        <v>277.5</v>
      </c>
      <c r="L12" s="6">
        <v>0</v>
      </c>
      <c r="M12" s="6">
        <f t="shared" ref="M12:N12" si="1">M13+M17</f>
        <v>280</v>
      </c>
      <c r="N12" s="6">
        <f t="shared" si="1"/>
        <v>280</v>
      </c>
    </row>
    <row r="13" spans="1:14" ht="18" customHeight="1" x14ac:dyDescent="0.25">
      <c r="A13" s="33" t="s">
        <v>32</v>
      </c>
      <c r="B13" s="46" t="s">
        <v>9</v>
      </c>
      <c r="C13" s="33" t="s">
        <v>74</v>
      </c>
      <c r="D13" s="10"/>
      <c r="E13" s="10" t="s">
        <v>28</v>
      </c>
      <c r="F13" s="6">
        <f t="shared" ref="F13:F53" si="2">SUM(G13:N13)</f>
        <v>46.4</v>
      </c>
      <c r="G13" s="6">
        <f>SUM(G14:G16)</f>
        <v>20</v>
      </c>
      <c r="H13" s="6">
        <f t="shared" ref="H13:L13" si="3">SUM(H14:H16)</f>
        <v>10</v>
      </c>
      <c r="I13" s="6">
        <f t="shared" si="3"/>
        <v>16.399999999999999</v>
      </c>
      <c r="J13" s="6">
        <f t="shared" si="3"/>
        <v>0</v>
      </c>
      <c r="K13" s="6">
        <f t="shared" si="3"/>
        <v>0</v>
      </c>
      <c r="L13" s="6">
        <f t="shared" si="3"/>
        <v>0</v>
      </c>
      <c r="M13" s="6">
        <f t="shared" ref="M13:N13" si="4">SUM(M14:M16)</f>
        <v>0</v>
      </c>
      <c r="N13" s="6">
        <f t="shared" si="4"/>
        <v>0</v>
      </c>
    </row>
    <row r="14" spans="1:14" ht="69" customHeight="1" x14ac:dyDescent="0.25">
      <c r="A14" s="34"/>
      <c r="B14" s="47"/>
      <c r="C14" s="34"/>
      <c r="D14" s="10" t="s">
        <v>30</v>
      </c>
      <c r="E14" s="30" t="s">
        <v>29</v>
      </c>
      <c r="F14" s="6">
        <f t="shared" si="2"/>
        <v>46.4</v>
      </c>
      <c r="G14" s="15">
        <v>20</v>
      </c>
      <c r="H14" s="15">
        <v>10</v>
      </c>
      <c r="I14" s="15">
        <v>16.399999999999999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ht="27" customHeight="1" x14ac:dyDescent="0.25">
      <c r="A15" s="34"/>
      <c r="B15" s="47"/>
      <c r="C15" s="34"/>
      <c r="D15" s="4" t="s">
        <v>46</v>
      </c>
      <c r="E15" s="31"/>
      <c r="F15" s="6">
        <f t="shared" si="2"/>
        <v>0</v>
      </c>
      <c r="G15" s="15"/>
      <c r="H15" s="15"/>
      <c r="I15" s="15"/>
      <c r="J15" s="15"/>
      <c r="K15" s="15"/>
      <c r="L15" s="15"/>
      <c r="M15" s="15"/>
      <c r="N15" s="15"/>
    </row>
    <row r="16" spans="1:14" ht="30.2" customHeight="1" x14ac:dyDescent="0.25">
      <c r="A16" s="35"/>
      <c r="B16" s="48"/>
      <c r="C16" s="35"/>
      <c r="D16" s="4" t="s">
        <v>47</v>
      </c>
      <c r="E16" s="31"/>
      <c r="F16" s="6">
        <f t="shared" si="2"/>
        <v>0</v>
      </c>
      <c r="G16" s="15"/>
      <c r="H16" s="15"/>
      <c r="I16" s="15"/>
      <c r="J16" s="15"/>
      <c r="K16" s="15"/>
      <c r="L16" s="15"/>
      <c r="M16" s="15"/>
      <c r="N16" s="15"/>
    </row>
    <row r="17" spans="1:14" ht="30.75" customHeight="1" x14ac:dyDescent="0.25">
      <c r="A17" s="9" t="s">
        <v>33</v>
      </c>
      <c r="B17" s="14" t="s">
        <v>49</v>
      </c>
      <c r="C17" s="33" t="s">
        <v>39</v>
      </c>
      <c r="D17" s="11"/>
      <c r="E17" s="4" t="s">
        <v>28</v>
      </c>
      <c r="F17" s="6">
        <f t="shared" si="2"/>
        <v>1724.9</v>
      </c>
      <c r="G17" s="22">
        <f t="shared" ref="G17:N17" si="5">SUM(G18:G22)</f>
        <v>127</v>
      </c>
      <c r="H17" s="22">
        <f t="shared" si="5"/>
        <v>216.3</v>
      </c>
      <c r="I17" s="22">
        <f t="shared" si="5"/>
        <v>275.5</v>
      </c>
      <c r="J17" s="22">
        <f t="shared" si="5"/>
        <v>268.60000000000002</v>
      </c>
      <c r="K17" s="22">
        <f t="shared" si="5"/>
        <v>277.5</v>
      </c>
      <c r="L17" s="22">
        <v>0</v>
      </c>
      <c r="M17" s="22">
        <f t="shared" si="5"/>
        <v>280</v>
      </c>
      <c r="N17" s="22">
        <f t="shared" si="5"/>
        <v>280</v>
      </c>
    </row>
    <row r="18" spans="1:14" ht="69" customHeight="1" x14ac:dyDescent="0.25">
      <c r="A18" s="58" t="s">
        <v>51</v>
      </c>
      <c r="B18" s="59" t="s">
        <v>49</v>
      </c>
      <c r="C18" s="34"/>
      <c r="D18" s="10" t="s">
        <v>30</v>
      </c>
      <c r="E18" s="30" t="s">
        <v>29</v>
      </c>
      <c r="F18" s="6">
        <f t="shared" si="2"/>
        <v>887.4</v>
      </c>
      <c r="G18" s="15">
        <v>127</v>
      </c>
      <c r="H18" s="15">
        <v>216.3</v>
      </c>
      <c r="I18" s="15">
        <v>275.5</v>
      </c>
      <c r="J18" s="15">
        <v>268.60000000000002</v>
      </c>
      <c r="K18" s="15">
        <v>0</v>
      </c>
      <c r="L18" s="15">
        <v>0</v>
      </c>
      <c r="M18" s="15">
        <v>0</v>
      </c>
      <c r="N18" s="15">
        <v>0</v>
      </c>
    </row>
    <row r="19" spans="1:14" ht="29.25" customHeight="1" x14ac:dyDescent="0.25">
      <c r="A19" s="58"/>
      <c r="B19" s="59"/>
      <c r="C19" s="34"/>
      <c r="D19" s="10" t="s">
        <v>46</v>
      </c>
      <c r="E19" s="31"/>
      <c r="F19" s="6">
        <f t="shared" si="2"/>
        <v>0</v>
      </c>
      <c r="G19" s="15"/>
      <c r="H19" s="15"/>
      <c r="I19" s="15"/>
      <c r="J19" s="15"/>
      <c r="K19" s="15">
        <v>0</v>
      </c>
      <c r="L19" s="15">
        <v>0</v>
      </c>
      <c r="M19" s="15">
        <v>0</v>
      </c>
      <c r="N19" s="15">
        <v>0</v>
      </c>
    </row>
    <row r="20" spans="1:14" ht="21.75" customHeight="1" x14ac:dyDescent="0.25">
      <c r="A20" s="58"/>
      <c r="B20" s="59"/>
      <c r="C20" s="34"/>
      <c r="D20" s="10" t="s">
        <v>50</v>
      </c>
      <c r="E20" s="31"/>
      <c r="F20" s="6">
        <f t="shared" si="2"/>
        <v>0</v>
      </c>
      <c r="G20" s="15"/>
      <c r="H20" s="15"/>
      <c r="I20" s="15"/>
      <c r="J20" s="15"/>
      <c r="K20" s="15">
        <v>0</v>
      </c>
      <c r="L20" s="15">
        <v>0</v>
      </c>
      <c r="M20" s="15">
        <v>0</v>
      </c>
      <c r="N20" s="15">
        <v>0</v>
      </c>
    </row>
    <row r="21" spans="1:14" ht="24.75" customHeight="1" x14ac:dyDescent="0.25">
      <c r="A21" s="58" t="s">
        <v>52</v>
      </c>
      <c r="B21" s="60" t="s">
        <v>44</v>
      </c>
      <c r="C21" s="34"/>
      <c r="D21" s="4" t="s">
        <v>47</v>
      </c>
      <c r="E21" s="31"/>
      <c r="F21" s="6">
        <f t="shared" si="2"/>
        <v>0</v>
      </c>
      <c r="G21" s="15">
        <v>0</v>
      </c>
      <c r="H21" s="15">
        <v>0</v>
      </c>
      <c r="I21" s="15">
        <v>0</v>
      </c>
      <c r="J21" s="15">
        <v>0</v>
      </c>
      <c r="K21" s="15"/>
      <c r="L21" s="15"/>
      <c r="M21" s="15"/>
      <c r="N21" s="15"/>
    </row>
    <row r="22" spans="1:14" ht="25.5" x14ac:dyDescent="0.25">
      <c r="A22" s="33"/>
      <c r="B22" s="61"/>
      <c r="C22" s="34"/>
      <c r="D22" s="10" t="s">
        <v>47</v>
      </c>
      <c r="E22" s="31"/>
      <c r="F22" s="6">
        <f t="shared" si="2"/>
        <v>837.5</v>
      </c>
      <c r="G22" s="15">
        <v>0</v>
      </c>
      <c r="H22" s="15">
        <v>0</v>
      </c>
      <c r="I22" s="15">
        <v>0</v>
      </c>
      <c r="J22" s="15">
        <v>0</v>
      </c>
      <c r="K22" s="15">
        <v>277.5</v>
      </c>
      <c r="L22" s="15">
        <v>0</v>
      </c>
      <c r="M22" s="15">
        <v>280</v>
      </c>
      <c r="N22" s="15">
        <v>280</v>
      </c>
    </row>
    <row r="23" spans="1:14" ht="51" customHeight="1" x14ac:dyDescent="0.25">
      <c r="A23" s="12" t="s">
        <v>63</v>
      </c>
      <c r="B23" s="43" t="s">
        <v>66</v>
      </c>
      <c r="C23" s="44"/>
      <c r="D23" s="45"/>
      <c r="E23" s="3" t="s">
        <v>61</v>
      </c>
      <c r="F23" s="6">
        <f t="shared" si="2"/>
        <v>4088.5</v>
      </c>
      <c r="G23" s="22">
        <f t="shared" ref="G23:N23" si="6">G24</f>
        <v>680</v>
      </c>
      <c r="H23" s="22">
        <f t="shared" si="6"/>
        <v>623.6</v>
      </c>
      <c r="I23" s="22">
        <f t="shared" si="6"/>
        <v>469.7</v>
      </c>
      <c r="J23" s="22">
        <f t="shared" si="6"/>
        <v>633.59999999999991</v>
      </c>
      <c r="K23" s="22">
        <f t="shared" si="6"/>
        <v>415.79999999999995</v>
      </c>
      <c r="L23" s="22">
        <v>355.8</v>
      </c>
      <c r="M23" s="22">
        <f t="shared" si="6"/>
        <v>455</v>
      </c>
      <c r="N23" s="22">
        <f t="shared" si="6"/>
        <v>455</v>
      </c>
    </row>
    <row r="24" spans="1:14" ht="30.2" customHeight="1" x14ac:dyDescent="0.25">
      <c r="A24" s="13" t="s">
        <v>34</v>
      </c>
      <c r="B24" s="19" t="s">
        <v>67</v>
      </c>
      <c r="C24" s="20"/>
      <c r="D24" s="20"/>
      <c r="E24" s="5" t="s">
        <v>68</v>
      </c>
      <c r="F24" s="6">
        <f t="shared" si="2"/>
        <v>3958.1</v>
      </c>
      <c r="G24" s="22">
        <f t="shared" ref="G24:K24" si="7">G25+G31+G36+G43</f>
        <v>680</v>
      </c>
      <c r="H24" s="22">
        <f t="shared" si="7"/>
        <v>623.6</v>
      </c>
      <c r="I24" s="22">
        <f t="shared" si="7"/>
        <v>469.7</v>
      </c>
      <c r="J24" s="22">
        <f t="shared" si="7"/>
        <v>633.59999999999991</v>
      </c>
      <c r="K24" s="22">
        <f t="shared" si="7"/>
        <v>415.79999999999995</v>
      </c>
      <c r="L24" s="22">
        <v>225.4</v>
      </c>
      <c r="M24" s="22">
        <f t="shared" ref="M24:N24" si="8">M25+M31+M36+M43</f>
        <v>455</v>
      </c>
      <c r="N24" s="22">
        <f t="shared" si="8"/>
        <v>455</v>
      </c>
    </row>
    <row r="25" spans="1:14" ht="63.75" customHeight="1" x14ac:dyDescent="0.25">
      <c r="A25" s="33" t="s">
        <v>53</v>
      </c>
      <c r="B25" s="8" t="s">
        <v>57</v>
      </c>
      <c r="C25" s="8"/>
      <c r="D25" s="8"/>
      <c r="E25" s="4" t="s">
        <v>28</v>
      </c>
      <c r="F25" s="6">
        <f t="shared" si="2"/>
        <v>1281.0999999999999</v>
      </c>
      <c r="G25" s="22">
        <f t="shared" ref="G25:L25" si="9">SUM(G26:G30)</f>
        <v>165</v>
      </c>
      <c r="H25" s="22">
        <f t="shared" si="9"/>
        <v>188.4</v>
      </c>
      <c r="I25" s="22">
        <f t="shared" si="9"/>
        <v>180.7</v>
      </c>
      <c r="J25" s="22">
        <f t="shared" si="9"/>
        <v>114.6</v>
      </c>
      <c r="K25" s="22">
        <f t="shared" si="9"/>
        <v>127</v>
      </c>
      <c r="L25" s="22">
        <f t="shared" si="9"/>
        <v>225.4</v>
      </c>
      <c r="M25" s="22">
        <f t="shared" ref="M25:N25" si="10">SUM(M26:M30)</f>
        <v>140</v>
      </c>
      <c r="N25" s="22">
        <f t="shared" si="10"/>
        <v>140</v>
      </c>
    </row>
    <row r="26" spans="1:14" ht="78.75" x14ac:dyDescent="0.25">
      <c r="A26" s="34"/>
      <c r="B26" s="7" t="s">
        <v>4</v>
      </c>
      <c r="C26" s="33" t="s">
        <v>74</v>
      </c>
      <c r="D26" s="30" t="s">
        <v>30</v>
      </c>
      <c r="E26" s="30" t="s">
        <v>29</v>
      </c>
      <c r="F26" s="6">
        <f t="shared" si="2"/>
        <v>448.6</v>
      </c>
      <c r="G26" s="15">
        <v>20</v>
      </c>
      <c r="H26" s="15">
        <v>79.5</v>
      </c>
      <c r="I26" s="15">
        <v>32.799999999999997</v>
      </c>
      <c r="J26" s="15">
        <v>35</v>
      </c>
      <c r="K26" s="15">
        <v>75.7</v>
      </c>
      <c r="L26" s="15">
        <v>85.6</v>
      </c>
      <c r="M26" s="15">
        <v>60</v>
      </c>
      <c r="N26" s="15">
        <v>60</v>
      </c>
    </row>
    <row r="27" spans="1:14" ht="63" x14ac:dyDescent="0.25">
      <c r="A27" s="34"/>
      <c r="B27" s="8" t="s">
        <v>5</v>
      </c>
      <c r="C27" s="35"/>
      <c r="D27" s="31"/>
      <c r="E27" s="31"/>
      <c r="F27" s="6">
        <f t="shared" si="2"/>
        <v>443.9</v>
      </c>
      <c r="G27" s="15">
        <v>60</v>
      </c>
      <c r="H27" s="15">
        <v>59.5</v>
      </c>
      <c r="I27" s="15">
        <v>52.6</v>
      </c>
      <c r="J27" s="15">
        <v>41.4</v>
      </c>
      <c r="K27" s="15">
        <v>45.5</v>
      </c>
      <c r="L27" s="15">
        <v>84.9</v>
      </c>
      <c r="M27" s="15">
        <v>50</v>
      </c>
      <c r="N27" s="15">
        <v>50</v>
      </c>
    </row>
    <row r="28" spans="1:14" ht="48.75" customHeight="1" x14ac:dyDescent="0.25">
      <c r="A28" s="34"/>
      <c r="B28" s="8" t="s">
        <v>6</v>
      </c>
      <c r="C28" s="9" t="s">
        <v>36</v>
      </c>
      <c r="D28" s="31"/>
      <c r="E28" s="31"/>
      <c r="F28" s="6">
        <f t="shared" si="2"/>
        <v>76.7</v>
      </c>
      <c r="G28" s="15">
        <v>30</v>
      </c>
      <c r="H28" s="15">
        <v>0</v>
      </c>
      <c r="I28" s="15">
        <v>32.799999999999997</v>
      </c>
      <c r="J28" s="15">
        <v>2.8</v>
      </c>
      <c r="K28" s="15">
        <v>0.2</v>
      </c>
      <c r="L28" s="15">
        <v>0.9</v>
      </c>
      <c r="M28" s="15">
        <v>5</v>
      </c>
      <c r="N28" s="15">
        <v>5</v>
      </c>
    </row>
    <row r="29" spans="1:14" ht="47.25" x14ac:dyDescent="0.25">
      <c r="A29" s="34"/>
      <c r="B29" s="8" t="s">
        <v>7</v>
      </c>
      <c r="C29" s="9" t="s">
        <v>37</v>
      </c>
      <c r="D29" s="31"/>
      <c r="E29" s="31"/>
      <c r="F29" s="6">
        <f t="shared" si="2"/>
        <v>49.9</v>
      </c>
      <c r="G29" s="15">
        <v>10</v>
      </c>
      <c r="H29" s="15">
        <v>9.4</v>
      </c>
      <c r="I29" s="15">
        <v>10</v>
      </c>
      <c r="J29" s="15">
        <v>10</v>
      </c>
      <c r="K29" s="15">
        <v>0.5</v>
      </c>
      <c r="L29" s="15">
        <v>0</v>
      </c>
      <c r="M29" s="15">
        <v>5</v>
      </c>
      <c r="N29" s="15">
        <v>5</v>
      </c>
    </row>
    <row r="30" spans="1:14" ht="47.25" x14ac:dyDescent="0.25">
      <c r="A30" s="35"/>
      <c r="B30" s="8" t="s">
        <v>8</v>
      </c>
      <c r="C30" s="9" t="s">
        <v>38</v>
      </c>
      <c r="D30" s="32"/>
      <c r="E30" s="32"/>
      <c r="F30" s="6">
        <f t="shared" si="2"/>
        <v>262</v>
      </c>
      <c r="G30" s="15">
        <v>45</v>
      </c>
      <c r="H30" s="15">
        <v>40</v>
      </c>
      <c r="I30" s="15">
        <v>52.5</v>
      </c>
      <c r="J30" s="15">
        <v>25.4</v>
      </c>
      <c r="K30" s="15">
        <v>5.0999999999999996</v>
      </c>
      <c r="L30" s="15">
        <v>54</v>
      </c>
      <c r="M30" s="15">
        <v>20</v>
      </c>
      <c r="N30" s="15">
        <v>20</v>
      </c>
    </row>
    <row r="31" spans="1:14" ht="29.25" customHeight="1" x14ac:dyDescent="0.25">
      <c r="A31" s="33" t="s">
        <v>54</v>
      </c>
      <c r="B31" s="8" t="s">
        <v>58</v>
      </c>
      <c r="C31" s="16"/>
      <c r="D31" s="16"/>
      <c r="E31" s="4" t="s">
        <v>28</v>
      </c>
      <c r="F31" s="6">
        <f t="shared" si="2"/>
        <v>802.1</v>
      </c>
      <c r="G31" s="22">
        <f t="shared" ref="G31:K31" si="11">SUM(G32:G35)</f>
        <v>90</v>
      </c>
      <c r="H31" s="22">
        <f t="shared" si="11"/>
        <v>115.2</v>
      </c>
      <c r="I31" s="22">
        <f t="shared" si="11"/>
        <v>77</v>
      </c>
      <c r="J31" s="22">
        <f t="shared" si="11"/>
        <v>103.19999999999999</v>
      </c>
      <c r="K31" s="22">
        <f t="shared" si="11"/>
        <v>121.5</v>
      </c>
      <c r="L31" s="22">
        <v>55.2</v>
      </c>
      <c r="M31" s="22">
        <f t="shared" ref="M31:N31" si="12">SUM(M32:M35)</f>
        <v>120</v>
      </c>
      <c r="N31" s="22">
        <f t="shared" si="12"/>
        <v>120</v>
      </c>
    </row>
    <row r="32" spans="1:14" ht="76.7" customHeight="1" x14ac:dyDescent="0.25">
      <c r="A32" s="34"/>
      <c r="B32" s="8" t="s">
        <v>10</v>
      </c>
      <c r="C32" s="33" t="s">
        <v>74</v>
      </c>
      <c r="D32" s="30" t="s">
        <v>30</v>
      </c>
      <c r="E32" s="30" t="s">
        <v>29</v>
      </c>
      <c r="F32" s="6">
        <f t="shared" si="2"/>
        <v>291.60000000000002</v>
      </c>
      <c r="G32" s="15">
        <v>25</v>
      </c>
      <c r="H32" s="15">
        <v>20</v>
      </c>
      <c r="I32" s="15">
        <v>34.5</v>
      </c>
      <c r="J32" s="15">
        <v>39.299999999999997</v>
      </c>
      <c r="K32" s="15">
        <v>40</v>
      </c>
      <c r="L32" s="15">
        <v>52.8</v>
      </c>
      <c r="M32" s="15">
        <v>40</v>
      </c>
      <c r="N32" s="15">
        <v>40</v>
      </c>
    </row>
    <row r="33" spans="1:14" ht="116.45" customHeight="1" x14ac:dyDescent="0.25">
      <c r="A33" s="34"/>
      <c r="B33" s="8" t="s">
        <v>11</v>
      </c>
      <c r="C33" s="34"/>
      <c r="D33" s="31"/>
      <c r="E33" s="31"/>
      <c r="F33" s="6">
        <f t="shared" si="2"/>
        <v>78</v>
      </c>
      <c r="G33" s="15">
        <v>15</v>
      </c>
      <c r="H33" s="15">
        <v>5.2</v>
      </c>
      <c r="I33" s="15">
        <v>2.5</v>
      </c>
      <c r="J33" s="15">
        <v>9.8000000000000007</v>
      </c>
      <c r="K33" s="15">
        <v>15</v>
      </c>
      <c r="L33" s="15">
        <v>0.5</v>
      </c>
      <c r="M33" s="15">
        <v>15</v>
      </c>
      <c r="N33" s="15">
        <v>15</v>
      </c>
    </row>
    <row r="34" spans="1:14" ht="78.75" customHeight="1" x14ac:dyDescent="0.25">
      <c r="A34" s="34"/>
      <c r="B34" s="8" t="s">
        <v>12</v>
      </c>
      <c r="C34" s="34"/>
      <c r="D34" s="31"/>
      <c r="E34" s="31"/>
      <c r="F34" s="6">
        <f t="shared" si="2"/>
        <v>16.899999999999999</v>
      </c>
      <c r="G34" s="15">
        <v>0</v>
      </c>
      <c r="H34" s="15">
        <v>0</v>
      </c>
      <c r="I34" s="15">
        <v>0</v>
      </c>
      <c r="J34" s="15">
        <v>0</v>
      </c>
      <c r="K34" s="15">
        <v>5</v>
      </c>
      <c r="L34" s="15">
        <v>1.9</v>
      </c>
      <c r="M34" s="15">
        <v>5</v>
      </c>
      <c r="N34" s="15">
        <v>5</v>
      </c>
    </row>
    <row r="35" spans="1:14" ht="39.200000000000003" customHeight="1" x14ac:dyDescent="0.25">
      <c r="A35" s="35"/>
      <c r="B35" s="8" t="s">
        <v>45</v>
      </c>
      <c r="C35" s="35"/>
      <c r="D35" s="32"/>
      <c r="E35" s="32"/>
      <c r="F35" s="6">
        <f t="shared" si="2"/>
        <v>415.6</v>
      </c>
      <c r="G35" s="15">
        <v>50</v>
      </c>
      <c r="H35" s="15">
        <v>90</v>
      </c>
      <c r="I35" s="15">
        <v>40</v>
      </c>
      <c r="J35" s="15">
        <v>54.1</v>
      </c>
      <c r="K35" s="15">
        <v>61.5</v>
      </c>
      <c r="L35" s="15">
        <v>0</v>
      </c>
      <c r="M35" s="15">
        <v>60</v>
      </c>
      <c r="N35" s="15">
        <v>60</v>
      </c>
    </row>
    <row r="36" spans="1:14" ht="44.45" customHeight="1" x14ac:dyDescent="0.25">
      <c r="A36" s="33" t="s">
        <v>55</v>
      </c>
      <c r="B36" s="17" t="s">
        <v>60</v>
      </c>
      <c r="C36" s="16"/>
      <c r="D36" s="16"/>
      <c r="E36" s="4" t="s">
        <v>28</v>
      </c>
      <c r="F36" s="6">
        <f t="shared" si="2"/>
        <v>752.2</v>
      </c>
      <c r="G36" s="22">
        <f t="shared" ref="G36:K36" si="13">SUM(G37:G42)</f>
        <v>95</v>
      </c>
      <c r="H36" s="22">
        <f t="shared" si="13"/>
        <v>137.10000000000002</v>
      </c>
      <c r="I36" s="22">
        <f t="shared" si="13"/>
        <v>100</v>
      </c>
      <c r="J36" s="22">
        <f t="shared" si="13"/>
        <v>127.5</v>
      </c>
      <c r="K36" s="22">
        <f t="shared" si="13"/>
        <v>97.7</v>
      </c>
      <c r="L36" s="22">
        <v>44.9</v>
      </c>
      <c r="M36" s="22">
        <f t="shared" ref="M36:N36" si="14">SUM(M37:M42)</f>
        <v>75</v>
      </c>
      <c r="N36" s="22">
        <f t="shared" si="14"/>
        <v>75</v>
      </c>
    </row>
    <row r="37" spans="1:14" ht="51" customHeight="1" x14ac:dyDescent="0.25">
      <c r="A37" s="34"/>
      <c r="B37" s="8" t="s">
        <v>13</v>
      </c>
      <c r="C37" s="9" t="s">
        <v>40</v>
      </c>
      <c r="D37" s="30" t="s">
        <v>30</v>
      </c>
      <c r="E37" s="30" t="s">
        <v>29</v>
      </c>
      <c r="F37" s="6">
        <f t="shared" si="2"/>
        <v>32.700000000000003</v>
      </c>
      <c r="G37" s="15">
        <v>10</v>
      </c>
      <c r="H37" s="15">
        <v>8.5</v>
      </c>
      <c r="I37" s="15">
        <v>0</v>
      </c>
      <c r="J37" s="15">
        <v>0</v>
      </c>
      <c r="K37" s="15">
        <v>4.2</v>
      </c>
      <c r="L37" s="15">
        <v>0</v>
      </c>
      <c r="M37" s="15">
        <v>5</v>
      </c>
      <c r="N37" s="15">
        <v>5</v>
      </c>
    </row>
    <row r="38" spans="1:14" ht="34.5" customHeight="1" x14ac:dyDescent="0.25">
      <c r="A38" s="34"/>
      <c r="B38" s="8" t="s">
        <v>14</v>
      </c>
      <c r="C38" s="33" t="s">
        <v>74</v>
      </c>
      <c r="D38" s="31"/>
      <c r="E38" s="31"/>
      <c r="F38" s="6">
        <f t="shared" si="2"/>
        <v>315.5</v>
      </c>
      <c r="G38" s="15">
        <v>30</v>
      </c>
      <c r="H38" s="15">
        <v>50</v>
      </c>
      <c r="I38" s="15">
        <v>50</v>
      </c>
      <c r="J38" s="15">
        <v>45</v>
      </c>
      <c r="K38" s="15">
        <v>41.9</v>
      </c>
      <c r="L38" s="15">
        <v>8.6</v>
      </c>
      <c r="M38" s="15">
        <v>45</v>
      </c>
      <c r="N38" s="15">
        <v>45</v>
      </c>
    </row>
    <row r="39" spans="1:14" ht="34.5" customHeight="1" x14ac:dyDescent="0.25">
      <c r="A39" s="34"/>
      <c r="B39" s="8" t="s">
        <v>15</v>
      </c>
      <c r="C39" s="34"/>
      <c r="D39" s="31"/>
      <c r="E39" s="31"/>
      <c r="F39" s="6">
        <f t="shared" si="2"/>
        <v>112.3</v>
      </c>
      <c r="G39" s="15">
        <v>20</v>
      </c>
      <c r="H39" s="15">
        <v>60</v>
      </c>
      <c r="I39" s="15">
        <v>25</v>
      </c>
      <c r="J39" s="15">
        <v>7.3</v>
      </c>
      <c r="K39" s="15">
        <v>0</v>
      </c>
      <c r="L39" s="15">
        <v>0</v>
      </c>
      <c r="M39" s="15">
        <v>0</v>
      </c>
      <c r="N39" s="15">
        <v>0</v>
      </c>
    </row>
    <row r="40" spans="1:14" ht="53.45" customHeight="1" x14ac:dyDescent="0.25">
      <c r="A40" s="34"/>
      <c r="B40" s="8" t="s">
        <v>16</v>
      </c>
      <c r="C40" s="34"/>
      <c r="D40" s="31"/>
      <c r="E40" s="31"/>
      <c r="F40" s="6">
        <f t="shared" si="2"/>
        <v>186.9</v>
      </c>
      <c r="G40" s="15">
        <v>20</v>
      </c>
      <c r="H40" s="15">
        <v>16.8</v>
      </c>
      <c r="I40" s="15">
        <v>25</v>
      </c>
      <c r="J40" s="15">
        <v>57.5</v>
      </c>
      <c r="K40" s="15">
        <v>37.1</v>
      </c>
      <c r="L40" s="15">
        <v>10.5</v>
      </c>
      <c r="M40" s="15">
        <v>10</v>
      </c>
      <c r="N40" s="15">
        <v>10</v>
      </c>
    </row>
    <row r="41" spans="1:14" ht="32.25" customHeight="1" x14ac:dyDescent="0.25">
      <c r="A41" s="34"/>
      <c r="B41" s="8" t="s">
        <v>17</v>
      </c>
      <c r="C41" s="34"/>
      <c r="D41" s="31"/>
      <c r="E41" s="31"/>
      <c r="F41" s="6">
        <f t="shared" si="2"/>
        <v>5</v>
      </c>
      <c r="G41" s="15">
        <v>5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</row>
    <row r="42" spans="1:14" ht="83.25" customHeight="1" x14ac:dyDescent="0.25">
      <c r="A42" s="35"/>
      <c r="B42" s="8" t="s">
        <v>18</v>
      </c>
      <c r="C42" s="35"/>
      <c r="D42" s="32"/>
      <c r="E42" s="32"/>
      <c r="F42" s="6">
        <f t="shared" si="2"/>
        <v>99.8</v>
      </c>
      <c r="G42" s="15">
        <v>10</v>
      </c>
      <c r="H42" s="15">
        <v>1.8</v>
      </c>
      <c r="I42" s="15">
        <v>0</v>
      </c>
      <c r="J42" s="15">
        <v>17.7</v>
      </c>
      <c r="K42" s="15">
        <v>14.5</v>
      </c>
      <c r="L42" s="15">
        <v>25.8</v>
      </c>
      <c r="M42" s="15">
        <v>15</v>
      </c>
      <c r="N42" s="15">
        <v>15</v>
      </c>
    </row>
    <row r="43" spans="1:14" ht="54" customHeight="1" x14ac:dyDescent="0.25">
      <c r="A43" s="33" t="s">
        <v>56</v>
      </c>
      <c r="B43" s="17" t="s">
        <v>62</v>
      </c>
      <c r="C43" s="16"/>
      <c r="D43" s="16"/>
      <c r="E43" s="4" t="s">
        <v>28</v>
      </c>
      <c r="F43" s="6">
        <f t="shared" si="2"/>
        <v>1253.0999999999999</v>
      </c>
      <c r="G43" s="22">
        <f t="shared" ref="G43:K43" si="15">SUM(G44:G48)</f>
        <v>330</v>
      </c>
      <c r="H43" s="22">
        <f t="shared" si="15"/>
        <v>182.9</v>
      </c>
      <c r="I43" s="22">
        <f t="shared" si="15"/>
        <v>112</v>
      </c>
      <c r="J43" s="22">
        <f t="shared" si="15"/>
        <v>288.29999999999995</v>
      </c>
      <c r="K43" s="22">
        <f t="shared" si="15"/>
        <v>69.599999999999994</v>
      </c>
      <c r="L43" s="22">
        <v>30.3</v>
      </c>
      <c r="M43" s="22">
        <f t="shared" ref="M43:N43" si="16">SUM(M44:M48)</f>
        <v>120</v>
      </c>
      <c r="N43" s="22">
        <f t="shared" si="16"/>
        <v>120</v>
      </c>
    </row>
    <row r="44" spans="1:14" ht="93.75" customHeight="1" x14ac:dyDescent="0.25">
      <c r="A44" s="34"/>
      <c r="B44" s="8" t="s">
        <v>19</v>
      </c>
      <c r="C44" s="9" t="s">
        <v>74</v>
      </c>
      <c r="D44" s="30" t="s">
        <v>30</v>
      </c>
      <c r="E44" s="30" t="s">
        <v>29</v>
      </c>
      <c r="F44" s="6">
        <f t="shared" si="2"/>
        <v>348.3</v>
      </c>
      <c r="G44" s="15">
        <v>100</v>
      </c>
      <c r="H44" s="15">
        <v>59.9</v>
      </c>
      <c r="I44" s="15">
        <v>42.2</v>
      </c>
      <c r="J44" s="15">
        <v>62</v>
      </c>
      <c r="K44" s="15">
        <v>4.2</v>
      </c>
      <c r="L44" s="15">
        <v>0</v>
      </c>
      <c r="M44" s="15">
        <v>40</v>
      </c>
      <c r="N44" s="15">
        <v>40</v>
      </c>
    </row>
    <row r="45" spans="1:14" ht="47.25" x14ac:dyDescent="0.25">
      <c r="A45" s="34"/>
      <c r="B45" s="8" t="s">
        <v>20</v>
      </c>
      <c r="C45" s="9" t="s">
        <v>38</v>
      </c>
      <c r="D45" s="31"/>
      <c r="E45" s="31"/>
      <c r="F45" s="6">
        <f t="shared" si="2"/>
        <v>172.7</v>
      </c>
      <c r="G45" s="15">
        <v>60</v>
      </c>
      <c r="H45" s="15">
        <v>55</v>
      </c>
      <c r="I45" s="15">
        <v>14.8</v>
      </c>
      <c r="J45" s="15">
        <v>25.2</v>
      </c>
      <c r="K45" s="15">
        <v>0</v>
      </c>
      <c r="L45" s="15">
        <v>7.7</v>
      </c>
      <c r="M45" s="15">
        <v>5</v>
      </c>
      <c r="N45" s="15">
        <v>5</v>
      </c>
    </row>
    <row r="46" spans="1:14" ht="56.25" customHeight="1" x14ac:dyDescent="0.25">
      <c r="A46" s="34"/>
      <c r="B46" s="8" t="s">
        <v>21</v>
      </c>
      <c r="C46" s="9" t="s">
        <v>41</v>
      </c>
      <c r="D46" s="31"/>
      <c r="E46" s="31"/>
      <c r="F46" s="6">
        <f t="shared" si="2"/>
        <v>75</v>
      </c>
      <c r="G46" s="15">
        <v>20</v>
      </c>
      <c r="H46" s="15">
        <v>12</v>
      </c>
      <c r="I46" s="15">
        <v>25</v>
      </c>
      <c r="J46" s="15">
        <v>5.6</v>
      </c>
      <c r="K46" s="15">
        <v>2.4</v>
      </c>
      <c r="L46" s="15">
        <v>0</v>
      </c>
      <c r="M46" s="15">
        <v>5</v>
      </c>
      <c r="N46" s="15">
        <v>5</v>
      </c>
    </row>
    <row r="47" spans="1:14" ht="50.25" customHeight="1" x14ac:dyDescent="0.25">
      <c r="A47" s="34"/>
      <c r="B47" s="8" t="s">
        <v>22</v>
      </c>
      <c r="C47" s="33" t="s">
        <v>74</v>
      </c>
      <c r="D47" s="31"/>
      <c r="E47" s="31"/>
      <c r="F47" s="6">
        <f t="shared" si="2"/>
        <v>436.20000000000005</v>
      </c>
      <c r="G47" s="15">
        <v>100</v>
      </c>
      <c r="H47" s="15">
        <v>49</v>
      </c>
      <c r="I47" s="15">
        <v>30</v>
      </c>
      <c r="J47" s="15">
        <v>135.6</v>
      </c>
      <c r="K47" s="15">
        <v>39</v>
      </c>
      <c r="L47" s="15">
        <v>22.6</v>
      </c>
      <c r="M47" s="15">
        <v>30</v>
      </c>
      <c r="N47" s="15">
        <v>30</v>
      </c>
    </row>
    <row r="48" spans="1:14" ht="54.75" customHeight="1" x14ac:dyDescent="0.25">
      <c r="A48" s="35"/>
      <c r="B48" s="8" t="s">
        <v>23</v>
      </c>
      <c r="C48" s="35"/>
      <c r="D48" s="32"/>
      <c r="E48" s="32"/>
      <c r="F48" s="6">
        <f t="shared" si="2"/>
        <v>220.9</v>
      </c>
      <c r="G48" s="15">
        <v>50</v>
      </c>
      <c r="H48" s="15">
        <v>7</v>
      </c>
      <c r="I48" s="15">
        <v>0</v>
      </c>
      <c r="J48" s="15">
        <v>59.9</v>
      </c>
      <c r="K48" s="15">
        <v>24</v>
      </c>
      <c r="L48" s="15">
        <v>0</v>
      </c>
      <c r="M48" s="15">
        <v>40</v>
      </c>
      <c r="N48" s="15">
        <v>40</v>
      </c>
    </row>
    <row r="49" spans="1:14" ht="34.5" customHeight="1" x14ac:dyDescent="0.25">
      <c r="A49" s="18" t="s">
        <v>59</v>
      </c>
      <c r="B49" s="40" t="s">
        <v>69</v>
      </c>
      <c r="C49" s="41"/>
      <c r="D49" s="42"/>
      <c r="E49" s="23" t="s">
        <v>61</v>
      </c>
      <c r="F49" s="6">
        <f t="shared" si="2"/>
        <v>200</v>
      </c>
      <c r="G49" s="22">
        <f t="shared" ref="G49:N49" si="17">G50</f>
        <v>50</v>
      </c>
      <c r="H49" s="22">
        <f t="shared" si="17"/>
        <v>0</v>
      </c>
      <c r="I49" s="22">
        <f t="shared" si="17"/>
        <v>25</v>
      </c>
      <c r="J49" s="22">
        <f t="shared" si="17"/>
        <v>25</v>
      </c>
      <c r="K49" s="22">
        <f t="shared" si="17"/>
        <v>25</v>
      </c>
      <c r="L49" s="22">
        <v>25</v>
      </c>
      <c r="M49" s="22">
        <f t="shared" si="17"/>
        <v>25</v>
      </c>
      <c r="N49" s="22">
        <f t="shared" si="17"/>
        <v>25</v>
      </c>
    </row>
    <row r="50" spans="1:14" ht="21.2" customHeight="1" x14ac:dyDescent="0.25">
      <c r="A50" s="33" t="s">
        <v>35</v>
      </c>
      <c r="B50" s="52" t="s">
        <v>24</v>
      </c>
      <c r="C50" s="55" t="s">
        <v>74</v>
      </c>
      <c r="D50" s="24" t="s">
        <v>31</v>
      </c>
      <c r="E50" s="56" t="s">
        <v>29</v>
      </c>
      <c r="F50" s="6">
        <f t="shared" si="2"/>
        <v>225</v>
      </c>
      <c r="G50" s="15">
        <v>50</v>
      </c>
      <c r="H50" s="15">
        <v>0</v>
      </c>
      <c r="I50" s="15">
        <v>25</v>
      </c>
      <c r="J50" s="15">
        <v>25</v>
      </c>
      <c r="K50" s="15">
        <v>25</v>
      </c>
      <c r="L50" s="15">
        <v>50</v>
      </c>
      <c r="M50" s="15">
        <v>25</v>
      </c>
      <c r="N50" s="15">
        <v>25</v>
      </c>
    </row>
    <row r="51" spans="1:14" ht="23.25" customHeight="1" x14ac:dyDescent="0.25">
      <c r="A51" s="34"/>
      <c r="B51" s="53"/>
      <c r="C51" s="55"/>
      <c r="D51" s="24" t="s">
        <v>47</v>
      </c>
      <c r="E51" s="56"/>
      <c r="F51" s="6">
        <f t="shared" si="2"/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</row>
    <row r="52" spans="1:14" ht="21.2" customHeight="1" x14ac:dyDescent="0.25">
      <c r="A52" s="35"/>
      <c r="B52" s="54"/>
      <c r="C52" s="55"/>
      <c r="D52" s="24" t="s">
        <v>48</v>
      </c>
      <c r="E52" s="56"/>
      <c r="F52" s="6">
        <f t="shared" si="2"/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</row>
    <row r="53" spans="1:14" ht="15" customHeight="1" x14ac:dyDescent="0.25">
      <c r="A53" s="49" t="s">
        <v>43</v>
      </c>
      <c r="B53" s="50"/>
      <c r="C53" s="50"/>
      <c r="D53" s="50"/>
      <c r="E53" s="51"/>
      <c r="F53" s="6">
        <f t="shared" si="2"/>
        <v>6059.8</v>
      </c>
      <c r="G53" s="6">
        <f t="shared" ref="G53:J53" si="18">G25+G12+G31+G36+G43+G49</f>
        <v>877</v>
      </c>
      <c r="H53" s="6">
        <f t="shared" si="18"/>
        <v>849.90000000000009</v>
      </c>
      <c r="I53" s="6">
        <f t="shared" si="18"/>
        <v>786.59999999999991</v>
      </c>
      <c r="J53" s="6">
        <f t="shared" si="18"/>
        <v>927.2</v>
      </c>
      <c r="K53" s="6">
        <f>K25+K12+K31+K36+K43+K49</f>
        <v>718.30000000000007</v>
      </c>
      <c r="L53" s="6">
        <f t="shared" ref="L53:N53" si="19">L25+L12+L31+L36+L43+L49</f>
        <v>380.8</v>
      </c>
      <c r="M53" s="6">
        <f t="shared" si="19"/>
        <v>760</v>
      </c>
      <c r="N53" s="6">
        <f t="shared" si="19"/>
        <v>760</v>
      </c>
    </row>
    <row r="55" spans="1:14" x14ac:dyDescent="0.25">
      <c r="D55" s="63"/>
      <c r="E55" s="63"/>
    </row>
    <row r="56" spans="1:14" x14ac:dyDescent="0.25">
      <c r="E56" s="62"/>
      <c r="F56" s="62"/>
    </row>
  </sheetData>
  <mergeCells count="46">
    <mergeCell ref="A9:A10"/>
    <mergeCell ref="B9:B10"/>
    <mergeCell ref="C9:C10"/>
    <mergeCell ref="A25:A30"/>
    <mergeCell ref="A18:A20"/>
    <mergeCell ref="B18:B20"/>
    <mergeCell ref="C17:C22"/>
    <mergeCell ref="A21:A22"/>
    <mergeCell ref="B21:B22"/>
    <mergeCell ref="A53:E53"/>
    <mergeCell ref="A50:A52"/>
    <mergeCell ref="B50:B52"/>
    <mergeCell ref="C50:C52"/>
    <mergeCell ref="E50:E52"/>
    <mergeCell ref="F9:N9"/>
    <mergeCell ref="A7:N7"/>
    <mergeCell ref="D32:D35"/>
    <mergeCell ref="B49:D49"/>
    <mergeCell ref="C47:C48"/>
    <mergeCell ref="A43:A48"/>
    <mergeCell ref="A36:A42"/>
    <mergeCell ref="A31:A35"/>
    <mergeCell ref="E44:E48"/>
    <mergeCell ref="D44:D48"/>
    <mergeCell ref="B23:D23"/>
    <mergeCell ref="B12:D12"/>
    <mergeCell ref="B13:B16"/>
    <mergeCell ref="A13:A16"/>
    <mergeCell ref="C13:C16"/>
    <mergeCell ref="E14:E16"/>
    <mergeCell ref="E37:E42"/>
    <mergeCell ref="D37:D42"/>
    <mergeCell ref="C32:C35"/>
    <mergeCell ref="C38:C42"/>
    <mergeCell ref="D9:D10"/>
    <mergeCell ref="E9:E10"/>
    <mergeCell ref="E26:E30"/>
    <mergeCell ref="D26:D30"/>
    <mergeCell ref="E32:E35"/>
    <mergeCell ref="E18:E22"/>
    <mergeCell ref="C26:C27"/>
    <mergeCell ref="L5:N5"/>
    <mergeCell ref="L4:N4"/>
    <mergeCell ref="L1:N1"/>
    <mergeCell ref="K3:M3"/>
    <mergeCell ref="K2:M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2021-02-09T00:26:39Z</dcterms:modified>
</cp:coreProperties>
</file>