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Лист1!$A$1:$P$92</definedName>
  </definedNames>
  <calcPr calcId="145621"/>
</workbook>
</file>

<file path=xl/calcChain.xml><?xml version="1.0" encoding="utf-8"?>
<calcChain xmlns="http://schemas.openxmlformats.org/spreadsheetml/2006/main">
  <c r="P84" i="1" l="1"/>
  <c r="O84" i="1"/>
  <c r="N84" i="1"/>
  <c r="M84" i="1"/>
  <c r="L84" i="1"/>
  <c r="K84" i="1"/>
  <c r="J84" i="1"/>
  <c r="I84" i="1"/>
  <c r="H84" i="1"/>
  <c r="G84" i="1"/>
  <c r="P83" i="1"/>
  <c r="O83" i="1"/>
  <c r="O82" i="1" s="1"/>
  <c r="N83" i="1"/>
  <c r="N82" i="1" s="1"/>
  <c r="M83" i="1"/>
  <c r="L83" i="1"/>
  <c r="K83" i="1"/>
  <c r="K82" i="1" s="1"/>
  <c r="J83" i="1"/>
  <c r="J82" i="1" s="1"/>
  <c r="I83" i="1"/>
  <c r="H83" i="1"/>
  <c r="G83" i="1"/>
  <c r="P82" i="1"/>
  <c r="L82" i="1"/>
  <c r="H82" i="1"/>
  <c r="G82" i="1"/>
  <c r="F81" i="1"/>
  <c r="F80" i="1"/>
  <c r="P79" i="1"/>
  <c r="O79" i="1"/>
  <c r="N79" i="1"/>
  <c r="M79" i="1"/>
  <c r="L79" i="1"/>
  <c r="K79" i="1"/>
  <c r="J79" i="1"/>
  <c r="I79" i="1"/>
  <c r="H79" i="1"/>
  <c r="G79" i="1"/>
  <c r="F78" i="1"/>
  <c r="F77" i="1"/>
  <c r="F76" i="1"/>
  <c r="F75" i="1" s="1"/>
  <c r="P75" i="1"/>
  <c r="O75" i="1"/>
  <c r="N75" i="1"/>
  <c r="M75" i="1"/>
  <c r="L75" i="1"/>
  <c r="K75" i="1"/>
  <c r="J75" i="1"/>
  <c r="I75" i="1"/>
  <c r="H75" i="1"/>
  <c r="G75" i="1"/>
  <c r="F74" i="1"/>
  <c r="F73" i="1"/>
  <c r="F72" i="1"/>
  <c r="P71" i="1"/>
  <c r="O71" i="1"/>
  <c r="N71" i="1"/>
  <c r="M71" i="1"/>
  <c r="L71" i="1"/>
  <c r="K71" i="1"/>
  <c r="J71" i="1"/>
  <c r="I71" i="1"/>
  <c r="H71" i="1"/>
  <c r="G71" i="1"/>
  <c r="F70" i="1"/>
  <c r="F69" i="1"/>
  <c r="P68" i="1"/>
  <c r="O68" i="1"/>
  <c r="N68" i="1"/>
  <c r="M68" i="1"/>
  <c r="L68" i="1"/>
  <c r="K68" i="1"/>
  <c r="J68" i="1"/>
  <c r="I68" i="1"/>
  <c r="H68" i="1"/>
  <c r="G68" i="1"/>
  <c r="F67" i="1"/>
  <c r="F66" i="1" s="1"/>
  <c r="P66" i="1"/>
  <c r="O66" i="1"/>
  <c r="N66" i="1"/>
  <c r="M66" i="1"/>
  <c r="L66" i="1"/>
  <c r="K66" i="1"/>
  <c r="J66" i="1"/>
  <c r="I66" i="1"/>
  <c r="H66" i="1"/>
  <c r="G66" i="1"/>
  <c r="F65" i="1"/>
  <c r="F64" i="1" s="1"/>
  <c r="P64" i="1"/>
  <c r="O64" i="1"/>
  <c r="N64" i="1"/>
  <c r="M64" i="1"/>
  <c r="L64" i="1"/>
  <c r="K64" i="1"/>
  <c r="J64" i="1"/>
  <c r="I64" i="1"/>
  <c r="H64" i="1"/>
  <c r="G64" i="1"/>
  <c r="P58" i="1"/>
  <c r="O58" i="1"/>
  <c r="N58" i="1"/>
  <c r="M58" i="1"/>
  <c r="L58" i="1"/>
  <c r="K58" i="1"/>
  <c r="J58" i="1"/>
  <c r="I58" i="1"/>
  <c r="H58" i="1"/>
  <c r="G58" i="1"/>
  <c r="P57" i="1"/>
  <c r="O57" i="1"/>
  <c r="N57" i="1"/>
  <c r="N56" i="1" s="1"/>
  <c r="M57" i="1"/>
  <c r="L57" i="1"/>
  <c r="L56" i="1" s="1"/>
  <c r="K57" i="1"/>
  <c r="J57" i="1"/>
  <c r="J56" i="1" s="1"/>
  <c r="I57" i="1"/>
  <c r="H57" i="1"/>
  <c r="H56" i="1" s="1"/>
  <c r="G57" i="1"/>
  <c r="P56" i="1"/>
  <c r="G56" i="1"/>
  <c r="F55" i="1"/>
  <c r="F54" i="1" s="1"/>
  <c r="P54" i="1"/>
  <c r="O54" i="1"/>
  <c r="N54" i="1"/>
  <c r="M54" i="1"/>
  <c r="L54" i="1"/>
  <c r="K54" i="1"/>
  <c r="J54" i="1"/>
  <c r="I54" i="1"/>
  <c r="H54" i="1"/>
  <c r="G54" i="1"/>
  <c r="P48" i="1"/>
  <c r="O48" i="1"/>
  <c r="N48" i="1"/>
  <c r="M48" i="1"/>
  <c r="L48" i="1"/>
  <c r="K48" i="1"/>
  <c r="J48" i="1"/>
  <c r="I48" i="1"/>
  <c r="H48" i="1"/>
  <c r="G48" i="1"/>
  <c r="F53" i="1"/>
  <c r="F52" i="1"/>
  <c r="F51" i="1"/>
  <c r="F50" i="1"/>
  <c r="F49" i="1"/>
  <c r="F47" i="1"/>
  <c r="F46" i="1"/>
  <c r="F45" i="1"/>
  <c r="P44" i="1"/>
  <c r="O44" i="1"/>
  <c r="N44" i="1"/>
  <c r="M44" i="1"/>
  <c r="L44" i="1"/>
  <c r="K44" i="1"/>
  <c r="J44" i="1"/>
  <c r="I44" i="1"/>
  <c r="H44" i="1"/>
  <c r="G44" i="1"/>
  <c r="F43" i="1"/>
  <c r="F42" i="1"/>
  <c r="P41" i="1"/>
  <c r="O41" i="1"/>
  <c r="N41" i="1"/>
  <c r="M41" i="1"/>
  <c r="L41" i="1"/>
  <c r="K41" i="1"/>
  <c r="J41" i="1"/>
  <c r="I41" i="1"/>
  <c r="H41" i="1"/>
  <c r="G41" i="1"/>
  <c r="F40" i="1"/>
  <c r="F39" i="1" s="1"/>
  <c r="P39" i="1"/>
  <c r="O39" i="1"/>
  <c r="N39" i="1"/>
  <c r="M39" i="1"/>
  <c r="L39" i="1"/>
  <c r="K39" i="1"/>
  <c r="J39" i="1"/>
  <c r="I39" i="1"/>
  <c r="H39" i="1"/>
  <c r="G39" i="1"/>
  <c r="P33" i="1"/>
  <c r="P88" i="1" s="1"/>
  <c r="O33" i="1"/>
  <c r="O88" i="1" s="1"/>
  <c r="N33" i="1"/>
  <c r="N88" i="1" s="1"/>
  <c r="M33" i="1"/>
  <c r="M88" i="1" s="1"/>
  <c r="L33" i="1"/>
  <c r="L88" i="1" s="1"/>
  <c r="K33" i="1"/>
  <c r="K88" i="1" s="1"/>
  <c r="J33" i="1"/>
  <c r="J88" i="1" s="1"/>
  <c r="I33" i="1"/>
  <c r="I88" i="1" s="1"/>
  <c r="H33" i="1"/>
  <c r="H88" i="1" s="1"/>
  <c r="G33" i="1"/>
  <c r="G88" i="1" s="1"/>
  <c r="P32" i="1"/>
  <c r="P87" i="1" s="1"/>
  <c r="P86" i="1" s="1"/>
  <c r="O32" i="1"/>
  <c r="O87" i="1" s="1"/>
  <c r="O86" i="1" s="1"/>
  <c r="N32" i="1"/>
  <c r="N31" i="1" s="1"/>
  <c r="M32" i="1"/>
  <c r="M87" i="1" s="1"/>
  <c r="M86" i="1" s="1"/>
  <c r="L32" i="1"/>
  <c r="L87" i="1" s="1"/>
  <c r="L86" i="1" s="1"/>
  <c r="K32" i="1"/>
  <c r="K87" i="1" s="1"/>
  <c r="K86" i="1" s="1"/>
  <c r="J32" i="1"/>
  <c r="J31" i="1" s="1"/>
  <c r="I32" i="1"/>
  <c r="I87" i="1" s="1"/>
  <c r="I86" i="1" s="1"/>
  <c r="H32" i="1"/>
  <c r="H87" i="1" s="1"/>
  <c r="H86" i="1" s="1"/>
  <c r="G32" i="1"/>
  <c r="G87" i="1" s="1"/>
  <c r="P31" i="1"/>
  <c r="H31" i="1"/>
  <c r="P28" i="1"/>
  <c r="O28" i="1"/>
  <c r="N28" i="1"/>
  <c r="M28" i="1"/>
  <c r="L28" i="1"/>
  <c r="K28" i="1"/>
  <c r="J28" i="1"/>
  <c r="I28" i="1"/>
  <c r="H28" i="1"/>
  <c r="G28" i="1"/>
  <c r="F30" i="1"/>
  <c r="F29" i="1"/>
  <c r="F27" i="1"/>
  <c r="F26" i="1" s="1"/>
  <c r="P26" i="1"/>
  <c r="O26" i="1"/>
  <c r="N26" i="1"/>
  <c r="M26" i="1"/>
  <c r="L26" i="1"/>
  <c r="K26" i="1"/>
  <c r="J26" i="1"/>
  <c r="I26" i="1"/>
  <c r="H26" i="1"/>
  <c r="G26" i="1"/>
  <c r="P24" i="1"/>
  <c r="O24" i="1"/>
  <c r="N24" i="1"/>
  <c r="M24" i="1"/>
  <c r="L24" i="1"/>
  <c r="K24" i="1"/>
  <c r="J24" i="1"/>
  <c r="I24" i="1"/>
  <c r="H24" i="1"/>
  <c r="G24" i="1"/>
  <c r="F25" i="1"/>
  <c r="F24" i="1" s="1"/>
  <c r="I21" i="1"/>
  <c r="P21" i="1"/>
  <c r="O21" i="1"/>
  <c r="N21" i="1"/>
  <c r="M21" i="1"/>
  <c r="L21" i="1"/>
  <c r="K21" i="1"/>
  <c r="J21" i="1"/>
  <c r="H21" i="1"/>
  <c r="G21" i="1"/>
  <c r="F23" i="1"/>
  <c r="F22" i="1"/>
  <c r="P17" i="1"/>
  <c r="O17" i="1"/>
  <c r="N17" i="1"/>
  <c r="M17" i="1"/>
  <c r="L17" i="1"/>
  <c r="K17" i="1"/>
  <c r="J17" i="1"/>
  <c r="I17" i="1"/>
  <c r="H17" i="1"/>
  <c r="G17" i="1"/>
  <c r="F18" i="1"/>
  <c r="F16" i="1"/>
  <c r="F15" i="1" s="1"/>
  <c r="P15" i="1"/>
  <c r="O15" i="1"/>
  <c r="N15" i="1"/>
  <c r="M15" i="1"/>
  <c r="L15" i="1"/>
  <c r="K15" i="1"/>
  <c r="J15" i="1"/>
  <c r="I15" i="1"/>
  <c r="H15" i="1"/>
  <c r="G15" i="1"/>
  <c r="G31" i="1" l="1"/>
  <c r="L31" i="1"/>
  <c r="F88" i="1"/>
  <c r="G86" i="1"/>
  <c r="J87" i="1"/>
  <c r="J86" i="1" s="1"/>
  <c r="N87" i="1"/>
  <c r="N86" i="1" s="1"/>
  <c r="F28" i="1"/>
  <c r="F83" i="1"/>
  <c r="F84" i="1"/>
  <c r="F82" i="1" s="1"/>
  <c r="M82" i="1"/>
  <c r="I82" i="1"/>
  <c r="F79" i="1"/>
  <c r="F71" i="1"/>
  <c r="F68" i="1"/>
  <c r="F57" i="1"/>
  <c r="F58" i="1"/>
  <c r="K56" i="1"/>
  <c r="M56" i="1"/>
  <c r="O56" i="1"/>
  <c r="I56" i="1"/>
  <c r="F48" i="1"/>
  <c r="F44" i="1"/>
  <c r="F41" i="1"/>
  <c r="F21" i="1"/>
  <c r="F20" i="1"/>
  <c r="F17" i="1" s="1"/>
  <c r="F32" i="1"/>
  <c r="F33" i="1"/>
  <c r="K31" i="1"/>
  <c r="M31" i="1"/>
  <c r="O31" i="1"/>
  <c r="I31" i="1"/>
  <c r="F87" i="1" l="1"/>
  <c r="F86" i="1" s="1"/>
  <c r="F56" i="1"/>
  <c r="F31" i="1"/>
</calcChain>
</file>

<file path=xl/sharedStrings.xml><?xml version="1.0" encoding="utf-8"?>
<sst xmlns="http://schemas.openxmlformats.org/spreadsheetml/2006/main" count="206" uniqueCount="82">
  <si>
    <t>№ п/п</t>
  </si>
  <si>
    <t>Наименование мероприятия</t>
  </si>
  <si>
    <t>Срок исполнения</t>
  </si>
  <si>
    <t>Исполнители Программы</t>
  </si>
  <si>
    <t>Объемы финансирования (тыс.руб.)</t>
  </si>
  <si>
    <t>ВСЕГО:</t>
  </si>
  <si>
    <t>в том числе по годам:</t>
  </si>
  <si>
    <t>1.2.</t>
  </si>
  <si>
    <t>2.1.</t>
  </si>
  <si>
    <t>3.1.</t>
  </si>
  <si>
    <t>Оплата контейнера при выезде за пределы Магаданской области</t>
  </si>
  <si>
    <t>4.2.</t>
  </si>
  <si>
    <t>5.1.</t>
  </si>
  <si>
    <t>ВСЕГО ПО ПОДПРОГРАММЕ:</t>
  </si>
  <si>
    <t>3.2.</t>
  </si>
  <si>
    <t>Проведение внутренних ремонтных работ</t>
  </si>
  <si>
    <t>Источник финансирования</t>
  </si>
  <si>
    <t>бюджет ОГО</t>
  </si>
  <si>
    <t>1.</t>
  </si>
  <si>
    <t>Основное мероприятие "Обеспечение деятельности подведомственных учреждений культуры"</t>
  </si>
  <si>
    <t>2.</t>
  </si>
  <si>
    <t>Выплата стипендии обучающимся казенных учреждений</t>
  </si>
  <si>
    <t>Основное мероприятие "Проведение мероприятий в области культуры и искусства"</t>
  </si>
  <si>
    <t>Проведение казенными учреждениями  мероприятий в области культуры и искусства</t>
  </si>
  <si>
    <t>3.</t>
  </si>
  <si>
    <t>Основное мероприятие "Осуществление государственных полномочий муниципальными учреждениями"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</si>
  <si>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</si>
  <si>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</si>
  <si>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 xml:space="preserve">Обеспечение деятельности казенных  учреждений </t>
  </si>
  <si>
    <t>5.</t>
  </si>
  <si>
    <t>4.</t>
  </si>
  <si>
    <t>иные источники</t>
  </si>
  <si>
    <t>5.2.</t>
  </si>
  <si>
    <t>Основное мероприятие "Обеспечение гарантий работникам муниципальных учреждений"</t>
  </si>
  <si>
    <t xml:space="preserve">Компенсация расходов на оплату стоимости проезда и провоза багажа к месту использования отпуска и обратно </t>
  </si>
  <si>
    <t>МКУК ЦД и НТ ОГО</t>
  </si>
  <si>
    <t>МКУК  ЦД и НТ ОГО</t>
  </si>
  <si>
    <t>2.3.</t>
  </si>
  <si>
    <t>3.3.</t>
  </si>
  <si>
    <t>МКУК «ЦБС ОГО»</t>
  </si>
  <si>
    <t>МКУК ЦБС ОГО</t>
  </si>
  <si>
    <t>МКУК  ЦБС ОГО</t>
  </si>
  <si>
    <t>Основное мероприятие "Развитие библиотечного дела"</t>
  </si>
  <si>
    <t>Основное мероприятие "Обеспечение деятельности подведомственных образовательных учреждений"</t>
  </si>
  <si>
    <t>Основное мероприятие "Культурно-массовые мероприятия в   учреждениях дополнительного образования детей"</t>
  </si>
  <si>
    <t>Основное мероприятие "Поощрение лучших учеников учреждений дополнительного образования детей"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</si>
  <si>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</si>
  <si>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5.3.</t>
  </si>
  <si>
    <t>МБУДО ДШИ ОГО</t>
  </si>
  <si>
    <t>МКУДО ДШИ ОГО</t>
  </si>
  <si>
    <t>МКУДО  ДШИ ОГО</t>
  </si>
  <si>
    <t>Развитие и укрепление материально-технической базы домов культур в населенных пунктах с числом жителей до 50 тыс. человек</t>
  </si>
  <si>
    <t>Основное мероприятие "Государственная поддержка отрасли культуры"</t>
  </si>
  <si>
    <t>Подпрограмма "Развитие библиотечного дела в Омсукчанского городском округе" на 2015-2022 годы</t>
  </si>
  <si>
    <t>Всего:</t>
  </si>
  <si>
    <t>Подпрограмма "Организация культурно-досуговой деятельности в Омсукчанском городском округе"</t>
  </si>
  <si>
    <t>Мероприятия программы</t>
  </si>
  <si>
    <t>2021-2030</t>
  </si>
  <si>
    <t>Творческие поездки коллективов художественной самодеятельности на областные и всероссийские мероприятия</t>
  </si>
  <si>
    <t>Поощрение детей до 18 лет, принимающих участие в проведении культурно-массовых мероприятий, региональных и всероссийских конкурсах</t>
  </si>
  <si>
    <t>3.4.</t>
  </si>
  <si>
    <t>Приобретение жилья для прибывших специалистов</t>
  </si>
  <si>
    <t>Основное мероприятие "Создание модельных библиотек" в рамках Федеральной программы "Культура"</t>
  </si>
  <si>
    <t xml:space="preserve">Повышение квалификации специалистов </t>
  </si>
  <si>
    <t>Реализация мероприятий Федеральной программы "Культура"по созданию модельных библиотек</t>
  </si>
  <si>
    <t>Укрепление материально-технической базы</t>
  </si>
  <si>
    <t>Реализация мероприятий в части софинансирования мероприятий Федеральной программы "Культура"по созданию модельных библиотек</t>
  </si>
  <si>
    <t>Комплектование библиотечных фондов, подписка на периодические издания, подписка на доступ к "ЛитРес"</t>
  </si>
  <si>
    <t>Гастрольные поездки коллективов ДШИ</t>
  </si>
  <si>
    <t>Основное мероприятие  "Проведение ремонта  учреждений дополнительного образования детей, укрепление материально-технической базы"</t>
  </si>
  <si>
    <t>Укрепление материально-технической базы (приобретение костюмов, оборудования, литературы, мебели)</t>
  </si>
  <si>
    <t>Проведение крупных культурно-массовых, информационных мероприятий (Библионочь, день славянской письменности и т.д.)</t>
  </si>
  <si>
    <t>2021-2024</t>
  </si>
  <si>
    <r>
      <t xml:space="preserve">Основное мероприятие "Поощрение </t>
    </r>
    <r>
      <rPr>
        <b/>
        <sz val="12"/>
        <color theme="1"/>
        <rFont val="Times New Roman"/>
        <family val="1"/>
        <charset val="204"/>
      </rPr>
      <t>детей до 18 лет</t>
    </r>
    <r>
      <rPr>
        <b/>
        <sz val="12"/>
        <rFont val="Times New Roman"/>
        <family val="1"/>
        <charset val="204"/>
      </rPr>
      <t>, принимающих участие в проведении культурно-массовых мероприятий, региональных и всероссийских конкурсах"</t>
    </r>
  </si>
  <si>
    <t xml:space="preserve">Подпрограмма "Развитие дополнительного образования детей в области культуры в Омсукчанском городском округе" </t>
  </si>
  <si>
    <t>Всего по программе</t>
  </si>
  <si>
    <t>«Развитие  культуры в Омсукчанском городском округе»</t>
  </si>
  <si>
    <t xml:space="preserve">     «Развитие  культуры в Омсукчанском городском округе»</t>
  </si>
  <si>
    <t xml:space="preserve">      к муниципальной программе</t>
  </si>
  <si>
    <t xml:space="preserve">      Приложение</t>
  </si>
  <si>
    <t>______________________________________________</t>
  </si>
  <si>
    <t>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</si>
</sst>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2" borderId="1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vertical="center"/>
    </xf>
    <xf numFmtId="0" fontId="19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10" fillId="2" borderId="0" xfId="0" applyFont="1" applyFill="1" applyAlignment="1">
      <alignment horizontal="left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/>
    <xf numFmtId="2" fontId="0" fillId="2" borderId="0" xfId="0" applyNumberFormat="1" applyFill="1"/>
    <xf numFmtId="0" fontId="16" fillId="2" borderId="1" xfId="0" applyFont="1" applyFill="1" applyBorder="1"/>
    <xf numFmtId="0" fontId="15" fillId="2" borderId="2" xfId="0" applyFont="1" applyFill="1" applyBorder="1" applyAlignment="1"/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0" fontId="15" fillId="2" borderId="1" xfId="0" applyFont="1" applyFill="1" applyBorder="1"/>
    <xf numFmtId="2" fontId="17" fillId="2" borderId="1" xfId="0" applyNumberFormat="1" applyFont="1" applyFill="1" applyBorder="1"/>
    <xf numFmtId="0" fontId="0" fillId="2" borderId="11" xfId="0" applyFill="1" applyBorder="1"/>
    <xf numFmtId="2" fontId="18" fillId="2" borderId="1" xfId="0" applyNumberFormat="1" applyFont="1" applyFill="1" applyBorder="1"/>
    <xf numFmtId="16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tabSelected="1" view="pageBreakPreview" topLeftCell="A76" zoomScale="70" zoomScaleNormal="100" zoomScaleSheetLayoutView="70" workbookViewId="0">
      <selection activeCell="C89" sqref="C89"/>
    </sheetView>
  </sheetViews>
  <sheetFormatPr defaultRowHeight="15" x14ac:dyDescent="0.25"/>
  <cols>
    <col min="1" max="1" width="6.28515625" customWidth="1"/>
    <col min="2" max="2" width="39.42578125" customWidth="1"/>
    <col min="3" max="3" width="9.42578125" bestFit="1" customWidth="1"/>
    <col min="4" max="4" width="12.7109375" customWidth="1"/>
    <col min="5" max="5" width="13" customWidth="1"/>
    <col min="6" max="6" width="15.42578125" customWidth="1"/>
    <col min="7" max="8" width="13.7109375" customWidth="1"/>
    <col min="9" max="9" width="14.42578125" customWidth="1"/>
    <col min="10" max="13" width="14.28515625" bestFit="1" customWidth="1"/>
    <col min="14" max="14" width="14.140625" customWidth="1"/>
    <col min="15" max="16" width="14.28515625" bestFit="1" customWidth="1"/>
    <col min="17" max="17" width="10.7109375" bestFit="1" customWidth="1"/>
  </cols>
  <sheetData>
    <row r="1" spans="1:16" ht="18.75" x14ac:dyDescent="0.3">
      <c r="L1" s="16" t="s">
        <v>79</v>
      </c>
      <c r="M1" s="16"/>
      <c r="N1" s="16"/>
      <c r="O1" s="16"/>
      <c r="P1" s="17"/>
    </row>
    <row r="2" spans="1:16" ht="18.75" x14ac:dyDescent="0.25">
      <c r="L2" s="116" t="s">
        <v>78</v>
      </c>
      <c r="M2" s="116"/>
      <c r="N2" s="116"/>
      <c r="O2" s="116"/>
      <c r="P2" s="18"/>
    </row>
    <row r="3" spans="1:16" ht="15.75" customHeight="1" x14ac:dyDescent="0.3">
      <c r="L3" s="121" t="s">
        <v>77</v>
      </c>
      <c r="M3" s="121"/>
      <c r="N3" s="121"/>
      <c r="O3" s="121"/>
      <c r="P3" s="121"/>
    </row>
    <row r="4" spans="1:16" ht="15.75" customHeight="1" x14ac:dyDescent="0.25">
      <c r="M4" s="15"/>
      <c r="N4" s="15"/>
      <c r="O4" s="15"/>
    </row>
    <row r="5" spans="1:16" ht="15.75" customHeight="1" x14ac:dyDescent="0.25">
      <c r="M5" s="15"/>
      <c r="N5" s="15"/>
      <c r="O5" s="15"/>
    </row>
    <row r="7" spans="1:16" ht="22.5" x14ac:dyDescent="0.25">
      <c r="A7" s="123" t="s">
        <v>56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ht="37.5" customHeight="1" x14ac:dyDescent="0.25">
      <c r="A8" s="122" t="s">
        <v>76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9" spans="1:16" ht="21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6" ht="16.5" customHeight="1" x14ac:dyDescent="0.25">
      <c r="A10" s="95" t="s">
        <v>0</v>
      </c>
      <c r="B10" s="95" t="s">
        <v>1</v>
      </c>
      <c r="C10" s="95" t="s">
        <v>2</v>
      </c>
      <c r="D10" s="95" t="s">
        <v>3</v>
      </c>
      <c r="E10" s="96" t="s">
        <v>16</v>
      </c>
      <c r="F10" s="99" t="s">
        <v>4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1"/>
    </row>
    <row r="11" spans="1:16" ht="15" customHeight="1" x14ac:dyDescent="0.25">
      <c r="A11" s="95"/>
      <c r="B11" s="95"/>
      <c r="C11" s="95"/>
      <c r="D11" s="95"/>
      <c r="E11" s="97"/>
      <c r="F11" s="95" t="s">
        <v>5</v>
      </c>
      <c r="G11" s="12"/>
      <c r="H11" s="12"/>
      <c r="I11" s="99" t="s">
        <v>6</v>
      </c>
      <c r="J11" s="100"/>
      <c r="K11" s="100"/>
      <c r="L11" s="100"/>
      <c r="M11" s="100"/>
      <c r="N11" s="100"/>
      <c r="O11" s="100"/>
      <c r="P11" s="101"/>
    </row>
    <row r="12" spans="1:16" x14ac:dyDescent="0.25">
      <c r="A12" s="95"/>
      <c r="B12" s="95"/>
      <c r="C12" s="95"/>
      <c r="D12" s="95"/>
      <c r="E12" s="98"/>
      <c r="F12" s="95"/>
      <c r="G12" s="8">
        <v>2021</v>
      </c>
      <c r="H12" s="8">
        <v>2022</v>
      </c>
      <c r="I12" s="1">
        <v>2023</v>
      </c>
      <c r="J12" s="1">
        <v>2024</v>
      </c>
      <c r="K12" s="1">
        <v>2025</v>
      </c>
      <c r="L12" s="1">
        <v>2026</v>
      </c>
      <c r="M12" s="1">
        <v>2027</v>
      </c>
      <c r="N12" s="1">
        <v>2028</v>
      </c>
      <c r="O12" s="8">
        <v>2029</v>
      </c>
      <c r="P12" s="8">
        <v>2030</v>
      </c>
    </row>
    <row r="13" spans="1:16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8">
        <v>7</v>
      </c>
      <c r="H13" s="8">
        <v>8</v>
      </c>
      <c r="I13" s="11">
        <v>9</v>
      </c>
      <c r="J13" s="11">
        <v>10</v>
      </c>
      <c r="K13" s="11">
        <v>11</v>
      </c>
      <c r="L13" s="11">
        <v>12</v>
      </c>
      <c r="M13" s="8">
        <v>13</v>
      </c>
      <c r="N13" s="8">
        <v>14</v>
      </c>
      <c r="O13" s="8">
        <v>15</v>
      </c>
      <c r="P13" s="8">
        <v>16</v>
      </c>
    </row>
    <row r="14" spans="1:16" ht="31.5" customHeight="1" x14ac:dyDescent="0.25">
      <c r="A14" s="102" t="s">
        <v>55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4"/>
    </row>
    <row r="15" spans="1:16" ht="33" customHeight="1" x14ac:dyDescent="0.25">
      <c r="A15" s="19" t="s">
        <v>18</v>
      </c>
      <c r="B15" s="79" t="s">
        <v>19</v>
      </c>
      <c r="C15" s="80"/>
      <c r="D15" s="80"/>
      <c r="E15" s="19" t="s">
        <v>54</v>
      </c>
      <c r="F15" s="14">
        <f>F16</f>
        <v>265399</v>
      </c>
      <c r="G15" s="14">
        <f>G16</f>
        <v>23784</v>
      </c>
      <c r="H15" s="14">
        <f t="shared" ref="H15:P15" si="0">H16</f>
        <v>23784</v>
      </c>
      <c r="I15" s="14">
        <f t="shared" si="0"/>
        <v>24497</v>
      </c>
      <c r="J15" s="14">
        <f t="shared" si="0"/>
        <v>25232</v>
      </c>
      <c r="K15" s="14">
        <f t="shared" si="0"/>
        <v>25988</v>
      </c>
      <c r="L15" s="14">
        <f t="shared" si="0"/>
        <v>26768</v>
      </c>
      <c r="M15" s="14">
        <f t="shared" si="0"/>
        <v>27571</v>
      </c>
      <c r="N15" s="14">
        <f t="shared" si="0"/>
        <v>28398</v>
      </c>
      <c r="O15" s="14">
        <f t="shared" si="0"/>
        <v>29250</v>
      </c>
      <c r="P15" s="14">
        <f t="shared" si="0"/>
        <v>30127</v>
      </c>
    </row>
    <row r="16" spans="1:16" ht="33.75" customHeight="1" x14ac:dyDescent="0.25">
      <c r="A16" s="20" t="s">
        <v>7</v>
      </c>
      <c r="B16" s="6" t="s">
        <v>28</v>
      </c>
      <c r="C16" s="20" t="s">
        <v>57</v>
      </c>
      <c r="D16" s="21" t="s">
        <v>36</v>
      </c>
      <c r="E16" s="21" t="s">
        <v>17</v>
      </c>
      <c r="F16" s="22">
        <f>SUM(G16:P16)</f>
        <v>265399</v>
      </c>
      <c r="G16" s="23">
        <v>23784</v>
      </c>
      <c r="H16" s="23">
        <v>23784</v>
      </c>
      <c r="I16" s="24">
        <v>24497</v>
      </c>
      <c r="J16" s="24">
        <v>25232</v>
      </c>
      <c r="K16" s="24">
        <v>25988</v>
      </c>
      <c r="L16" s="24">
        <v>26768</v>
      </c>
      <c r="M16" s="24">
        <v>27571</v>
      </c>
      <c r="N16" s="24">
        <v>28398</v>
      </c>
      <c r="O16" s="23">
        <v>29250</v>
      </c>
      <c r="P16" s="23">
        <v>30127</v>
      </c>
    </row>
    <row r="17" spans="1:16" ht="35.25" customHeight="1" x14ac:dyDescent="0.25">
      <c r="A17" s="25" t="s">
        <v>20</v>
      </c>
      <c r="B17" s="105" t="s">
        <v>22</v>
      </c>
      <c r="C17" s="105"/>
      <c r="D17" s="105"/>
      <c r="E17" s="19" t="s">
        <v>54</v>
      </c>
      <c r="F17" s="14">
        <f>SUM(F18:F20)</f>
        <v>19966</v>
      </c>
      <c r="G17" s="14">
        <f>G18+G20</f>
        <v>1300</v>
      </c>
      <c r="H17" s="14">
        <f t="shared" ref="H17:P17" si="1">H18+H20</f>
        <v>1476</v>
      </c>
      <c r="I17" s="14">
        <f t="shared" si="1"/>
        <v>1000</v>
      </c>
      <c r="J17" s="14">
        <f t="shared" si="1"/>
        <v>1476</v>
      </c>
      <c r="K17" s="14">
        <f t="shared" si="1"/>
        <v>1000</v>
      </c>
      <c r="L17" s="14">
        <f t="shared" si="1"/>
        <v>1476</v>
      </c>
      <c r="M17" s="14">
        <f t="shared" si="1"/>
        <v>1000</v>
      </c>
      <c r="N17" s="14">
        <f t="shared" si="1"/>
        <v>1476</v>
      </c>
      <c r="O17" s="14">
        <f t="shared" si="1"/>
        <v>1000</v>
      </c>
      <c r="P17" s="14">
        <f t="shared" si="1"/>
        <v>1476</v>
      </c>
    </row>
    <row r="18" spans="1:16" ht="28.5" customHeight="1" x14ac:dyDescent="0.25">
      <c r="A18" s="62" t="s">
        <v>8</v>
      </c>
      <c r="B18" s="65" t="s">
        <v>58</v>
      </c>
      <c r="C18" s="62" t="s">
        <v>57</v>
      </c>
      <c r="D18" s="89" t="s">
        <v>35</v>
      </c>
      <c r="E18" s="89" t="s">
        <v>17</v>
      </c>
      <c r="F18" s="67">
        <f>SUM(G18:P19)</f>
        <v>7680</v>
      </c>
      <c r="G18" s="60">
        <v>800</v>
      </c>
      <c r="H18" s="60">
        <v>976</v>
      </c>
      <c r="I18" s="60">
        <v>500</v>
      </c>
      <c r="J18" s="60">
        <v>976</v>
      </c>
      <c r="K18" s="60">
        <v>500</v>
      </c>
      <c r="L18" s="60">
        <v>976</v>
      </c>
      <c r="M18" s="60">
        <v>500</v>
      </c>
      <c r="N18" s="60">
        <v>976</v>
      </c>
      <c r="O18" s="60">
        <v>500</v>
      </c>
      <c r="P18" s="60">
        <v>976</v>
      </c>
    </row>
    <row r="19" spans="1:16" ht="39.75" customHeight="1" x14ac:dyDescent="0.25">
      <c r="A19" s="63"/>
      <c r="B19" s="66"/>
      <c r="C19" s="63"/>
      <c r="D19" s="90"/>
      <c r="E19" s="90"/>
      <c r="F19" s="68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6" ht="49.5" customHeight="1" x14ac:dyDescent="0.25">
      <c r="A20" s="26" t="s">
        <v>37</v>
      </c>
      <c r="B20" s="27" t="s">
        <v>23</v>
      </c>
      <c r="C20" s="28" t="s">
        <v>57</v>
      </c>
      <c r="D20" s="29" t="s">
        <v>35</v>
      </c>
      <c r="E20" s="30" t="s">
        <v>17</v>
      </c>
      <c r="F20" s="14">
        <f>SUM(G20:P21)</f>
        <v>12286</v>
      </c>
      <c r="G20" s="31">
        <v>500</v>
      </c>
      <c r="H20" s="31">
        <v>500</v>
      </c>
      <c r="I20" s="10">
        <v>500</v>
      </c>
      <c r="J20" s="10">
        <v>500</v>
      </c>
      <c r="K20" s="10">
        <v>500</v>
      </c>
      <c r="L20" s="10">
        <v>500</v>
      </c>
      <c r="M20" s="10">
        <v>500</v>
      </c>
      <c r="N20" s="10">
        <v>500</v>
      </c>
      <c r="O20" s="31">
        <v>500</v>
      </c>
      <c r="P20" s="31">
        <v>500</v>
      </c>
    </row>
    <row r="21" spans="1:16" ht="33.75" customHeight="1" x14ac:dyDescent="0.25">
      <c r="A21" s="25" t="s">
        <v>24</v>
      </c>
      <c r="B21" s="64" t="s">
        <v>33</v>
      </c>
      <c r="C21" s="64"/>
      <c r="D21" s="64"/>
      <c r="E21" s="19" t="s">
        <v>54</v>
      </c>
      <c r="F21" s="14">
        <f>F22+F23</f>
        <v>7286</v>
      </c>
      <c r="G21" s="14">
        <f t="shared" ref="G21:P21" si="2">G22+G23</f>
        <v>588</v>
      </c>
      <c r="H21" s="14">
        <f t="shared" si="2"/>
        <v>588</v>
      </c>
      <c r="I21" s="14">
        <f>I22+I23</f>
        <v>900</v>
      </c>
      <c r="J21" s="14">
        <f t="shared" si="2"/>
        <v>618</v>
      </c>
      <c r="K21" s="14">
        <f t="shared" si="2"/>
        <v>615</v>
      </c>
      <c r="L21" s="14">
        <f t="shared" si="2"/>
        <v>936</v>
      </c>
      <c r="M21" s="14">
        <f t="shared" si="2"/>
        <v>655</v>
      </c>
      <c r="N21" s="14">
        <f t="shared" si="2"/>
        <v>675</v>
      </c>
      <c r="O21" s="14">
        <f t="shared" si="2"/>
        <v>995</v>
      </c>
      <c r="P21" s="14">
        <f t="shared" si="2"/>
        <v>716</v>
      </c>
    </row>
    <row r="22" spans="1:16" ht="38.25" customHeight="1" x14ac:dyDescent="0.25">
      <c r="A22" s="26" t="s">
        <v>9</v>
      </c>
      <c r="B22" s="32" t="s">
        <v>10</v>
      </c>
      <c r="C22" s="26" t="s">
        <v>57</v>
      </c>
      <c r="D22" s="29" t="s">
        <v>35</v>
      </c>
      <c r="E22" s="21" t="s">
        <v>17</v>
      </c>
      <c r="F22" s="14">
        <f>SUM(G22:P22)</f>
        <v>900</v>
      </c>
      <c r="G22" s="10">
        <v>0</v>
      </c>
      <c r="H22" s="10">
        <v>0</v>
      </c>
      <c r="I22" s="10">
        <v>300</v>
      </c>
      <c r="J22" s="10">
        <v>0</v>
      </c>
      <c r="K22" s="10">
        <v>0</v>
      </c>
      <c r="L22" s="10">
        <v>300</v>
      </c>
      <c r="M22" s="10">
        <v>0</v>
      </c>
      <c r="N22" s="10">
        <v>0</v>
      </c>
      <c r="O22" s="31">
        <v>300</v>
      </c>
      <c r="P22" s="31">
        <v>0</v>
      </c>
    </row>
    <row r="23" spans="1:16" ht="65.25" customHeight="1" x14ac:dyDescent="0.25">
      <c r="A23" s="26" t="s">
        <v>38</v>
      </c>
      <c r="B23" s="13" t="s">
        <v>34</v>
      </c>
      <c r="C23" s="26" t="s">
        <v>57</v>
      </c>
      <c r="D23" s="33" t="s">
        <v>35</v>
      </c>
      <c r="E23" s="33" t="s">
        <v>17</v>
      </c>
      <c r="F23" s="14">
        <f>SUM(G23:P23)</f>
        <v>6386</v>
      </c>
      <c r="G23" s="31">
        <v>588</v>
      </c>
      <c r="H23" s="31">
        <v>588</v>
      </c>
      <c r="I23" s="10">
        <v>600</v>
      </c>
      <c r="J23" s="10">
        <v>618</v>
      </c>
      <c r="K23" s="10">
        <v>615</v>
      </c>
      <c r="L23" s="10">
        <v>636</v>
      </c>
      <c r="M23" s="10">
        <v>655</v>
      </c>
      <c r="N23" s="10">
        <v>675</v>
      </c>
      <c r="O23" s="31">
        <v>695</v>
      </c>
      <c r="P23" s="31">
        <v>716</v>
      </c>
    </row>
    <row r="24" spans="1:16" ht="65.25" customHeight="1" x14ac:dyDescent="0.25">
      <c r="A24" s="26">
        <v>4</v>
      </c>
      <c r="B24" s="64" t="s">
        <v>73</v>
      </c>
      <c r="C24" s="64"/>
      <c r="D24" s="64"/>
      <c r="E24" s="33" t="s">
        <v>54</v>
      </c>
      <c r="F24" s="14">
        <f>F25</f>
        <v>2000</v>
      </c>
      <c r="G24" s="14">
        <f t="shared" ref="G24:P24" si="3">G25</f>
        <v>200</v>
      </c>
      <c r="H24" s="14">
        <f t="shared" si="3"/>
        <v>200</v>
      </c>
      <c r="I24" s="14">
        <f t="shared" si="3"/>
        <v>200</v>
      </c>
      <c r="J24" s="14">
        <f t="shared" si="3"/>
        <v>200</v>
      </c>
      <c r="K24" s="14">
        <f t="shared" si="3"/>
        <v>200</v>
      </c>
      <c r="L24" s="14">
        <f t="shared" si="3"/>
        <v>200</v>
      </c>
      <c r="M24" s="14">
        <f t="shared" si="3"/>
        <v>200</v>
      </c>
      <c r="N24" s="14">
        <f t="shared" si="3"/>
        <v>200</v>
      </c>
      <c r="O24" s="14">
        <f t="shared" si="3"/>
        <v>200</v>
      </c>
      <c r="P24" s="14">
        <f t="shared" si="3"/>
        <v>200</v>
      </c>
    </row>
    <row r="25" spans="1:16" ht="65.25" customHeight="1" x14ac:dyDescent="0.25">
      <c r="A25" s="26"/>
      <c r="B25" s="13" t="s">
        <v>59</v>
      </c>
      <c r="C25" s="26" t="s">
        <v>57</v>
      </c>
      <c r="D25" s="33" t="s">
        <v>35</v>
      </c>
      <c r="E25" s="33" t="s">
        <v>17</v>
      </c>
      <c r="F25" s="14">
        <f>SUM(G25:P25)</f>
        <v>2000</v>
      </c>
      <c r="G25" s="31">
        <v>200</v>
      </c>
      <c r="H25" s="31">
        <v>200</v>
      </c>
      <c r="I25" s="10">
        <v>200</v>
      </c>
      <c r="J25" s="10">
        <v>200</v>
      </c>
      <c r="K25" s="10">
        <v>200</v>
      </c>
      <c r="L25" s="10">
        <v>200</v>
      </c>
      <c r="M25" s="10">
        <v>200</v>
      </c>
      <c r="N25" s="10">
        <v>200</v>
      </c>
      <c r="O25" s="31">
        <v>200</v>
      </c>
      <c r="P25" s="31">
        <v>200</v>
      </c>
    </row>
    <row r="26" spans="1:16" ht="57" customHeight="1" x14ac:dyDescent="0.25">
      <c r="A26" s="25">
        <v>5</v>
      </c>
      <c r="B26" s="64" t="s">
        <v>25</v>
      </c>
      <c r="C26" s="64"/>
      <c r="D26" s="64"/>
      <c r="E26" s="19" t="s">
        <v>54</v>
      </c>
      <c r="F26" s="14">
        <f>F27</f>
        <v>8746.6</v>
      </c>
      <c r="G26" s="14">
        <f t="shared" ref="G26:P26" si="4">G27</f>
        <v>824.3</v>
      </c>
      <c r="H26" s="14">
        <f t="shared" si="4"/>
        <v>824.3</v>
      </c>
      <c r="I26" s="14">
        <f t="shared" si="4"/>
        <v>848</v>
      </c>
      <c r="J26" s="14">
        <f t="shared" si="4"/>
        <v>848</v>
      </c>
      <c r="K26" s="14">
        <f t="shared" si="4"/>
        <v>874</v>
      </c>
      <c r="L26" s="14">
        <f t="shared" si="4"/>
        <v>874</v>
      </c>
      <c r="M26" s="14">
        <f t="shared" si="4"/>
        <v>900</v>
      </c>
      <c r="N26" s="14">
        <f t="shared" si="4"/>
        <v>900</v>
      </c>
      <c r="O26" s="14">
        <f t="shared" si="4"/>
        <v>927</v>
      </c>
      <c r="P26" s="14">
        <f t="shared" si="4"/>
        <v>927</v>
      </c>
    </row>
    <row r="27" spans="1:16" ht="143.25" customHeight="1" x14ac:dyDescent="0.25">
      <c r="A27" s="59" t="s">
        <v>12</v>
      </c>
      <c r="B27" s="5" t="s">
        <v>27</v>
      </c>
      <c r="C27" s="34" t="s">
        <v>57</v>
      </c>
      <c r="D27" s="29" t="s">
        <v>35</v>
      </c>
      <c r="E27" s="33" t="s">
        <v>31</v>
      </c>
      <c r="F27" s="14">
        <f>SUM(G27:P27)</f>
        <v>8746.6</v>
      </c>
      <c r="G27" s="31">
        <v>824.3</v>
      </c>
      <c r="H27" s="31">
        <v>824.3</v>
      </c>
      <c r="I27" s="10">
        <v>848</v>
      </c>
      <c r="J27" s="10">
        <v>848</v>
      </c>
      <c r="K27" s="10">
        <v>874</v>
      </c>
      <c r="L27" s="10">
        <v>874</v>
      </c>
      <c r="M27" s="10">
        <v>900</v>
      </c>
      <c r="N27" s="10">
        <v>900</v>
      </c>
      <c r="O27" s="31">
        <v>927</v>
      </c>
      <c r="P27" s="31">
        <v>927</v>
      </c>
    </row>
    <row r="28" spans="1:16" ht="37.5" customHeight="1" x14ac:dyDescent="0.25">
      <c r="A28" s="19">
        <v>6</v>
      </c>
      <c r="B28" s="79" t="s">
        <v>52</v>
      </c>
      <c r="C28" s="80"/>
      <c r="D28" s="80"/>
      <c r="E28" s="19" t="s">
        <v>54</v>
      </c>
      <c r="F28" s="14">
        <f>F29+F30</f>
        <v>9024.65</v>
      </c>
      <c r="G28" s="14">
        <f t="shared" ref="G28:P28" si="5">G29+G30</f>
        <v>2224.65</v>
      </c>
      <c r="H28" s="14">
        <f t="shared" si="5"/>
        <v>300</v>
      </c>
      <c r="I28" s="14">
        <f t="shared" si="5"/>
        <v>1500</v>
      </c>
      <c r="J28" s="14">
        <f t="shared" si="5"/>
        <v>2000</v>
      </c>
      <c r="K28" s="14">
        <f t="shared" si="5"/>
        <v>1500</v>
      </c>
      <c r="L28" s="14">
        <f t="shared" si="5"/>
        <v>300</v>
      </c>
      <c r="M28" s="14">
        <f t="shared" si="5"/>
        <v>300</v>
      </c>
      <c r="N28" s="14">
        <f t="shared" si="5"/>
        <v>300</v>
      </c>
      <c r="O28" s="14">
        <f t="shared" si="5"/>
        <v>300</v>
      </c>
      <c r="P28" s="14">
        <f t="shared" si="5"/>
        <v>300</v>
      </c>
    </row>
    <row r="29" spans="1:16" ht="35.25" customHeight="1" x14ac:dyDescent="0.25">
      <c r="A29" s="38" t="s">
        <v>81</v>
      </c>
      <c r="B29" s="62" t="s">
        <v>51</v>
      </c>
      <c r="C29" s="62" t="s">
        <v>57</v>
      </c>
      <c r="D29" s="89" t="s">
        <v>36</v>
      </c>
      <c r="E29" s="30" t="s">
        <v>17</v>
      </c>
      <c r="F29" s="14">
        <f>SUM(G29:P29)</f>
        <v>1872.45</v>
      </c>
      <c r="G29" s="31">
        <v>22.25</v>
      </c>
      <c r="H29" s="10">
        <v>300</v>
      </c>
      <c r="I29" s="10">
        <v>15</v>
      </c>
      <c r="J29" s="10">
        <v>20.2</v>
      </c>
      <c r="K29" s="10">
        <v>15</v>
      </c>
      <c r="L29" s="10">
        <v>300</v>
      </c>
      <c r="M29" s="10">
        <v>300</v>
      </c>
      <c r="N29" s="10">
        <v>300</v>
      </c>
      <c r="O29" s="31">
        <v>300</v>
      </c>
      <c r="P29" s="10">
        <v>300</v>
      </c>
    </row>
    <row r="30" spans="1:16" ht="29.25" customHeight="1" x14ac:dyDescent="0.25">
      <c r="A30" s="35"/>
      <c r="B30" s="63"/>
      <c r="C30" s="63"/>
      <c r="D30" s="90"/>
      <c r="E30" s="30" t="s">
        <v>31</v>
      </c>
      <c r="F30" s="14">
        <f>SUM(G30:P30)</f>
        <v>7152.2</v>
      </c>
      <c r="G30" s="31">
        <v>2202.4</v>
      </c>
      <c r="H30" s="14">
        <v>0</v>
      </c>
      <c r="I30" s="10">
        <v>1485</v>
      </c>
      <c r="J30" s="10">
        <v>1979.8</v>
      </c>
      <c r="K30" s="10">
        <v>1485</v>
      </c>
      <c r="L30" s="10">
        <v>0</v>
      </c>
      <c r="M30" s="10">
        <v>0</v>
      </c>
      <c r="N30" s="10">
        <v>0</v>
      </c>
      <c r="O30" s="31">
        <v>0</v>
      </c>
      <c r="P30" s="10">
        <v>0</v>
      </c>
    </row>
    <row r="31" spans="1:16" ht="15.75" x14ac:dyDescent="0.25">
      <c r="A31" s="35"/>
      <c r="B31" s="75" t="s">
        <v>13</v>
      </c>
      <c r="C31" s="76"/>
      <c r="D31" s="76"/>
      <c r="E31" s="77"/>
      <c r="F31" s="14">
        <f>F32+F33</f>
        <v>305136.25</v>
      </c>
      <c r="G31" s="14">
        <f t="shared" ref="G31:P31" si="6">G32+G33</f>
        <v>28920.95</v>
      </c>
      <c r="H31" s="14">
        <f t="shared" si="6"/>
        <v>27172.3</v>
      </c>
      <c r="I31" s="14">
        <f t="shared" si="6"/>
        <v>28945</v>
      </c>
      <c r="J31" s="14">
        <f t="shared" si="6"/>
        <v>30374</v>
      </c>
      <c r="K31" s="14">
        <f t="shared" si="6"/>
        <v>30177</v>
      </c>
      <c r="L31" s="14">
        <f t="shared" si="6"/>
        <v>30554</v>
      </c>
      <c r="M31" s="14">
        <f t="shared" si="6"/>
        <v>30626</v>
      </c>
      <c r="N31" s="14">
        <f t="shared" si="6"/>
        <v>31949</v>
      </c>
      <c r="O31" s="14">
        <f t="shared" si="6"/>
        <v>32672</v>
      </c>
      <c r="P31" s="14">
        <f t="shared" si="6"/>
        <v>33746</v>
      </c>
    </row>
    <row r="32" spans="1:16" ht="19.5" customHeight="1" x14ac:dyDescent="0.25">
      <c r="A32" s="69" t="s">
        <v>36</v>
      </c>
      <c r="B32" s="70"/>
      <c r="C32" s="70"/>
      <c r="D32" s="71"/>
      <c r="E32" s="30" t="s">
        <v>17</v>
      </c>
      <c r="F32" s="14">
        <f>SUM(G32:P32)</f>
        <v>289237.45</v>
      </c>
      <c r="G32" s="14">
        <f>G16+G18+G20+G22+G23+G25+G29</f>
        <v>25894.25</v>
      </c>
      <c r="H32" s="14">
        <f t="shared" ref="H32:P32" si="7">H16+H18+H20+H22+H23+H25+H29</f>
        <v>26348</v>
      </c>
      <c r="I32" s="14">
        <f t="shared" si="7"/>
        <v>26612</v>
      </c>
      <c r="J32" s="14">
        <f t="shared" si="7"/>
        <v>27546.2</v>
      </c>
      <c r="K32" s="14">
        <f t="shared" si="7"/>
        <v>27818</v>
      </c>
      <c r="L32" s="14">
        <f t="shared" si="7"/>
        <v>29680</v>
      </c>
      <c r="M32" s="14">
        <f t="shared" si="7"/>
        <v>29726</v>
      </c>
      <c r="N32" s="14">
        <f t="shared" si="7"/>
        <v>31049</v>
      </c>
      <c r="O32" s="14">
        <f t="shared" si="7"/>
        <v>31745</v>
      </c>
      <c r="P32" s="14">
        <f t="shared" si="7"/>
        <v>32819</v>
      </c>
    </row>
    <row r="33" spans="1:18" ht="30" customHeight="1" x14ac:dyDescent="0.25">
      <c r="A33" s="72"/>
      <c r="B33" s="73"/>
      <c r="C33" s="73"/>
      <c r="D33" s="74"/>
      <c r="E33" s="30" t="s">
        <v>31</v>
      </c>
      <c r="F33" s="14">
        <f>SUM(G33:P33)</f>
        <v>15898.8</v>
      </c>
      <c r="G33" s="14">
        <f>G27+G30</f>
        <v>3026.7</v>
      </c>
      <c r="H33" s="14">
        <f t="shared" ref="H33:P33" si="8">H27+H30</f>
        <v>824.3</v>
      </c>
      <c r="I33" s="14">
        <f t="shared" si="8"/>
        <v>2333</v>
      </c>
      <c r="J33" s="14">
        <f t="shared" si="8"/>
        <v>2827.8</v>
      </c>
      <c r="K33" s="14">
        <f t="shared" si="8"/>
        <v>2359</v>
      </c>
      <c r="L33" s="14">
        <f t="shared" si="8"/>
        <v>874</v>
      </c>
      <c r="M33" s="14">
        <f t="shared" si="8"/>
        <v>900</v>
      </c>
      <c r="N33" s="14">
        <f t="shared" si="8"/>
        <v>900</v>
      </c>
      <c r="O33" s="14">
        <f t="shared" si="8"/>
        <v>927</v>
      </c>
      <c r="P33" s="14">
        <f t="shared" si="8"/>
        <v>927</v>
      </c>
    </row>
    <row r="34" spans="1:18" ht="35.25" customHeight="1" x14ac:dyDescent="0.25">
      <c r="A34" s="102" t="s">
        <v>53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1:18" ht="16.5" customHeight="1" x14ac:dyDescent="0.25">
      <c r="A35" s="82" t="s">
        <v>0</v>
      </c>
      <c r="B35" s="82" t="s">
        <v>1</v>
      </c>
      <c r="C35" s="93" t="s">
        <v>2</v>
      </c>
      <c r="D35" s="93" t="s">
        <v>3</v>
      </c>
      <c r="E35" s="93" t="s">
        <v>16</v>
      </c>
      <c r="F35" s="118" t="s">
        <v>4</v>
      </c>
      <c r="G35" s="119"/>
      <c r="H35" s="119"/>
      <c r="I35" s="119"/>
      <c r="J35" s="119"/>
      <c r="K35" s="119"/>
      <c r="L35" s="119"/>
      <c r="M35" s="119"/>
      <c r="N35" s="119"/>
      <c r="O35" s="119"/>
      <c r="P35" s="120"/>
    </row>
    <row r="36" spans="1:18" ht="15" customHeight="1" x14ac:dyDescent="0.25">
      <c r="A36" s="82"/>
      <c r="B36" s="82"/>
      <c r="C36" s="94"/>
      <c r="D36" s="94"/>
      <c r="E36" s="94"/>
      <c r="F36" s="93" t="s">
        <v>5</v>
      </c>
      <c r="G36" s="82" t="s">
        <v>6</v>
      </c>
      <c r="H36" s="82"/>
      <c r="I36" s="82"/>
      <c r="J36" s="82"/>
      <c r="K36" s="82"/>
      <c r="L36" s="82"/>
      <c r="M36" s="82"/>
      <c r="N36" s="82"/>
      <c r="O36" s="82"/>
      <c r="P36" s="82"/>
    </row>
    <row r="37" spans="1:18" x14ac:dyDescent="0.25">
      <c r="A37" s="82"/>
      <c r="B37" s="82"/>
      <c r="C37" s="91"/>
      <c r="D37" s="91"/>
      <c r="E37" s="91"/>
      <c r="F37" s="91"/>
      <c r="G37" s="36">
        <v>2021</v>
      </c>
      <c r="H37" s="36">
        <v>2022</v>
      </c>
      <c r="I37" s="36">
        <v>2023</v>
      </c>
      <c r="J37" s="36">
        <v>2024</v>
      </c>
      <c r="K37" s="36">
        <v>2025</v>
      </c>
      <c r="L37" s="36">
        <v>2026</v>
      </c>
      <c r="M37" s="36">
        <v>2027</v>
      </c>
      <c r="N37" s="36">
        <v>2028</v>
      </c>
      <c r="O37" s="36">
        <v>2029</v>
      </c>
      <c r="P37" s="36">
        <v>2030</v>
      </c>
      <c r="Q37" s="3"/>
    </row>
    <row r="38" spans="1:18" x14ac:dyDescent="0.25">
      <c r="A38" s="37">
        <v>1</v>
      </c>
      <c r="B38" s="37">
        <v>2</v>
      </c>
      <c r="C38" s="37">
        <v>3</v>
      </c>
      <c r="D38" s="37">
        <v>4</v>
      </c>
      <c r="E38" s="37">
        <v>5</v>
      </c>
      <c r="F38" s="37">
        <v>6</v>
      </c>
      <c r="G38" s="37">
        <v>7</v>
      </c>
      <c r="H38" s="37">
        <v>8</v>
      </c>
      <c r="I38" s="37">
        <v>9</v>
      </c>
      <c r="J38" s="37">
        <v>10</v>
      </c>
      <c r="K38" s="37">
        <v>11</v>
      </c>
      <c r="L38" s="37">
        <v>12</v>
      </c>
      <c r="M38" s="37">
        <v>13</v>
      </c>
      <c r="N38" s="37">
        <v>14</v>
      </c>
      <c r="O38" s="37">
        <v>15</v>
      </c>
      <c r="P38" s="37">
        <v>16</v>
      </c>
      <c r="Q38" s="3"/>
    </row>
    <row r="39" spans="1:18" ht="39" customHeight="1" x14ac:dyDescent="0.25">
      <c r="A39" s="19" t="s">
        <v>18</v>
      </c>
      <c r="B39" s="79" t="s">
        <v>19</v>
      </c>
      <c r="C39" s="80"/>
      <c r="D39" s="80"/>
      <c r="E39" s="19" t="s">
        <v>54</v>
      </c>
      <c r="F39" s="14">
        <f>F40</f>
        <v>247659</v>
      </c>
      <c r="G39" s="14">
        <f t="shared" ref="G39:P39" si="9">G40</f>
        <v>22194</v>
      </c>
      <c r="H39" s="14">
        <f t="shared" si="9"/>
        <v>22194</v>
      </c>
      <c r="I39" s="14">
        <f t="shared" si="9"/>
        <v>22859</v>
      </c>
      <c r="J39" s="14">
        <f t="shared" si="9"/>
        <v>23545</v>
      </c>
      <c r="K39" s="14">
        <f t="shared" si="9"/>
        <v>24251</v>
      </c>
      <c r="L39" s="14">
        <f t="shared" si="9"/>
        <v>24979</v>
      </c>
      <c r="M39" s="14">
        <f t="shared" si="9"/>
        <v>25728</v>
      </c>
      <c r="N39" s="14">
        <f t="shared" si="9"/>
        <v>26500</v>
      </c>
      <c r="O39" s="14">
        <f t="shared" si="9"/>
        <v>27295</v>
      </c>
      <c r="P39" s="14">
        <f t="shared" si="9"/>
        <v>28114</v>
      </c>
      <c r="Q39" s="7"/>
      <c r="R39" s="3"/>
    </row>
    <row r="40" spans="1:18" ht="34.5" customHeight="1" x14ac:dyDescent="0.25">
      <c r="A40" s="34"/>
      <c r="B40" s="6" t="s">
        <v>28</v>
      </c>
      <c r="C40" s="35" t="s">
        <v>57</v>
      </c>
      <c r="D40" s="30" t="s">
        <v>39</v>
      </c>
      <c r="E40" s="30" t="s">
        <v>17</v>
      </c>
      <c r="F40" s="14">
        <f>SUM(G40:P40)</f>
        <v>247659</v>
      </c>
      <c r="G40" s="10">
        <v>22194</v>
      </c>
      <c r="H40" s="10">
        <v>22194</v>
      </c>
      <c r="I40" s="10">
        <v>22859</v>
      </c>
      <c r="J40" s="10">
        <v>23545</v>
      </c>
      <c r="K40" s="10">
        <v>24251</v>
      </c>
      <c r="L40" s="10">
        <v>24979</v>
      </c>
      <c r="M40" s="10">
        <v>25728</v>
      </c>
      <c r="N40" s="10">
        <v>26500</v>
      </c>
      <c r="O40" s="10">
        <v>27295</v>
      </c>
      <c r="P40" s="10">
        <v>28114</v>
      </c>
    </row>
    <row r="41" spans="1:18" ht="34.5" customHeight="1" x14ac:dyDescent="0.25">
      <c r="A41" s="25" t="s">
        <v>20</v>
      </c>
      <c r="B41" s="109" t="s">
        <v>62</v>
      </c>
      <c r="C41" s="110"/>
      <c r="D41" s="111"/>
      <c r="E41" s="19" t="s">
        <v>54</v>
      </c>
      <c r="F41" s="14">
        <f>F42+F43</f>
        <v>23436.288</v>
      </c>
      <c r="G41" s="14">
        <f t="shared" ref="G41:P41" si="10">G42+G43</f>
        <v>11936.288</v>
      </c>
      <c r="H41" s="14">
        <f t="shared" si="10"/>
        <v>5500</v>
      </c>
      <c r="I41" s="14">
        <f t="shared" si="10"/>
        <v>0</v>
      </c>
      <c r="J41" s="14">
        <f t="shared" si="10"/>
        <v>6000</v>
      </c>
      <c r="K41" s="14">
        <f t="shared" si="10"/>
        <v>0</v>
      </c>
      <c r="L41" s="14">
        <f t="shared" si="10"/>
        <v>0</v>
      </c>
      <c r="M41" s="14">
        <f t="shared" si="10"/>
        <v>0</v>
      </c>
      <c r="N41" s="14">
        <f t="shared" si="10"/>
        <v>0</v>
      </c>
      <c r="O41" s="14">
        <f t="shared" si="10"/>
        <v>0</v>
      </c>
      <c r="P41" s="14">
        <f t="shared" si="10"/>
        <v>0</v>
      </c>
    </row>
    <row r="42" spans="1:18" ht="84.75" customHeight="1" x14ac:dyDescent="0.25">
      <c r="A42" s="108"/>
      <c r="B42" s="13" t="s">
        <v>66</v>
      </c>
      <c r="C42" s="112" t="s">
        <v>72</v>
      </c>
      <c r="D42" s="113" t="s">
        <v>39</v>
      </c>
      <c r="E42" s="30" t="s">
        <v>17</v>
      </c>
      <c r="F42" s="14">
        <f>SUM(G42:P42)</f>
        <v>3436.288</v>
      </c>
      <c r="G42" s="10">
        <v>1936.288</v>
      </c>
      <c r="H42" s="10">
        <v>500</v>
      </c>
      <c r="I42" s="10">
        <v>0</v>
      </c>
      <c r="J42" s="10">
        <v>1000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</row>
    <row r="43" spans="1:18" ht="70.5" customHeight="1" x14ac:dyDescent="0.25">
      <c r="A43" s="88"/>
      <c r="B43" s="39" t="s">
        <v>64</v>
      </c>
      <c r="C43" s="112"/>
      <c r="D43" s="113"/>
      <c r="E43" s="33" t="s">
        <v>31</v>
      </c>
      <c r="F43" s="14">
        <f>SUM(G43:P43)</f>
        <v>20000</v>
      </c>
      <c r="G43" s="10">
        <v>10000</v>
      </c>
      <c r="H43" s="10">
        <v>5000</v>
      </c>
      <c r="I43" s="10">
        <v>0</v>
      </c>
      <c r="J43" s="10">
        <v>5000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</row>
    <row r="44" spans="1:18" ht="42" customHeight="1" x14ac:dyDescent="0.25">
      <c r="A44" s="25" t="s">
        <v>24</v>
      </c>
      <c r="B44" s="64" t="s">
        <v>33</v>
      </c>
      <c r="C44" s="64"/>
      <c r="D44" s="64"/>
      <c r="E44" s="19" t="s">
        <v>54</v>
      </c>
      <c r="F44" s="14">
        <f>F45+F46+F47</f>
        <v>7754</v>
      </c>
      <c r="G44" s="14">
        <f t="shared" ref="G44:P44" si="11">G45+G46+G47</f>
        <v>782</v>
      </c>
      <c r="H44" s="14">
        <f t="shared" si="11"/>
        <v>507</v>
      </c>
      <c r="I44" s="14">
        <f t="shared" si="11"/>
        <v>1022</v>
      </c>
      <c r="J44" s="14">
        <f t="shared" si="11"/>
        <v>812</v>
      </c>
      <c r="K44" s="14">
        <f t="shared" si="11"/>
        <v>554</v>
      </c>
      <c r="L44" s="14">
        <f t="shared" si="11"/>
        <v>845</v>
      </c>
      <c r="M44" s="14">
        <f t="shared" si="11"/>
        <v>587</v>
      </c>
      <c r="N44" s="14">
        <f t="shared" si="11"/>
        <v>1105</v>
      </c>
      <c r="O44" s="14">
        <f t="shared" si="11"/>
        <v>623</v>
      </c>
      <c r="P44" s="14">
        <f t="shared" si="11"/>
        <v>917</v>
      </c>
    </row>
    <row r="45" spans="1:18" ht="63" customHeight="1" x14ac:dyDescent="0.25">
      <c r="A45" s="26" t="s">
        <v>14</v>
      </c>
      <c r="B45" s="13" t="s">
        <v>34</v>
      </c>
      <c r="C45" s="62" t="s">
        <v>57</v>
      </c>
      <c r="D45" s="89" t="s">
        <v>40</v>
      </c>
      <c r="E45" s="89" t="s">
        <v>17</v>
      </c>
      <c r="F45" s="14">
        <f>SUM(G45:P45)</f>
        <v>5654</v>
      </c>
      <c r="G45" s="10">
        <v>507</v>
      </c>
      <c r="H45" s="10">
        <v>507</v>
      </c>
      <c r="I45" s="10">
        <v>522</v>
      </c>
      <c r="J45" s="10">
        <v>537</v>
      </c>
      <c r="K45" s="10">
        <v>554</v>
      </c>
      <c r="L45" s="10">
        <v>570</v>
      </c>
      <c r="M45" s="10">
        <v>587</v>
      </c>
      <c r="N45" s="10">
        <v>605</v>
      </c>
      <c r="O45" s="31">
        <v>623</v>
      </c>
      <c r="P45" s="10">
        <v>642</v>
      </c>
    </row>
    <row r="46" spans="1:18" ht="63" customHeight="1" x14ac:dyDescent="0.25">
      <c r="A46" s="26" t="s">
        <v>38</v>
      </c>
      <c r="B46" s="40" t="s">
        <v>10</v>
      </c>
      <c r="C46" s="86"/>
      <c r="D46" s="92"/>
      <c r="E46" s="92"/>
      <c r="F46" s="14">
        <f t="shared" ref="F46:F47" si="12">SUM(G46:P46)</f>
        <v>1100</v>
      </c>
      <c r="G46" s="10">
        <v>275</v>
      </c>
      <c r="H46" s="10">
        <v>0</v>
      </c>
      <c r="I46" s="10">
        <v>0</v>
      </c>
      <c r="J46" s="10">
        <v>275</v>
      </c>
      <c r="K46" s="10">
        <v>0</v>
      </c>
      <c r="L46" s="10">
        <v>275</v>
      </c>
      <c r="M46" s="10">
        <v>0</v>
      </c>
      <c r="N46" s="10">
        <v>0</v>
      </c>
      <c r="O46" s="31">
        <v>0</v>
      </c>
      <c r="P46" s="31">
        <v>275</v>
      </c>
    </row>
    <row r="47" spans="1:18" ht="41.25" customHeight="1" x14ac:dyDescent="0.25">
      <c r="A47" s="41" t="s">
        <v>60</v>
      </c>
      <c r="B47" s="42" t="s">
        <v>61</v>
      </c>
      <c r="C47" s="63"/>
      <c r="D47" s="90"/>
      <c r="E47" s="90"/>
      <c r="F47" s="14">
        <f t="shared" si="12"/>
        <v>1000</v>
      </c>
      <c r="G47" s="31">
        <v>0</v>
      </c>
      <c r="H47" s="31">
        <v>0</v>
      </c>
      <c r="I47" s="31">
        <v>500</v>
      </c>
      <c r="J47" s="31">
        <v>0</v>
      </c>
      <c r="K47" s="31">
        <v>0</v>
      </c>
      <c r="L47" s="31">
        <v>0</v>
      </c>
      <c r="M47" s="31">
        <v>0</v>
      </c>
      <c r="N47" s="31">
        <v>500</v>
      </c>
      <c r="O47" s="31">
        <v>0</v>
      </c>
      <c r="P47" s="31">
        <v>0</v>
      </c>
    </row>
    <row r="48" spans="1:18" ht="34.5" customHeight="1" x14ac:dyDescent="0.25">
      <c r="A48" s="25" t="s">
        <v>30</v>
      </c>
      <c r="B48" s="109" t="s">
        <v>42</v>
      </c>
      <c r="C48" s="110"/>
      <c r="D48" s="111"/>
      <c r="E48" s="19" t="s">
        <v>54</v>
      </c>
      <c r="F48" s="14">
        <f>SUM(F49:F53)</f>
        <v>11820</v>
      </c>
      <c r="G48" s="14">
        <f t="shared" ref="G48:P48" si="13">SUM(G49:G53)</f>
        <v>1560</v>
      </c>
      <c r="H48" s="14">
        <f t="shared" si="13"/>
        <v>1595</v>
      </c>
      <c r="I48" s="14">
        <f t="shared" si="13"/>
        <v>1205</v>
      </c>
      <c r="J48" s="14">
        <f t="shared" si="13"/>
        <v>2220</v>
      </c>
      <c r="K48" s="14">
        <f t="shared" si="13"/>
        <v>1150</v>
      </c>
      <c r="L48" s="14">
        <f t="shared" si="13"/>
        <v>750</v>
      </c>
      <c r="M48" s="14">
        <f t="shared" si="13"/>
        <v>750</v>
      </c>
      <c r="N48" s="14">
        <f t="shared" si="13"/>
        <v>860</v>
      </c>
      <c r="O48" s="14">
        <f t="shared" si="13"/>
        <v>860</v>
      </c>
      <c r="P48" s="14">
        <f t="shared" si="13"/>
        <v>870</v>
      </c>
    </row>
    <row r="49" spans="1:16" ht="26.25" customHeight="1" x14ac:dyDescent="0.25">
      <c r="A49" s="43"/>
      <c r="B49" s="114" t="s">
        <v>67</v>
      </c>
      <c r="C49" s="62" t="s">
        <v>57</v>
      </c>
      <c r="D49" s="89" t="s">
        <v>41</v>
      </c>
      <c r="E49" s="30" t="s">
        <v>17</v>
      </c>
      <c r="F49" s="14">
        <f>SUM(G49:P49)</f>
        <v>6260</v>
      </c>
      <c r="G49" s="10">
        <v>20</v>
      </c>
      <c r="H49" s="10">
        <v>580</v>
      </c>
      <c r="I49" s="10">
        <v>980</v>
      </c>
      <c r="J49" s="10">
        <v>980</v>
      </c>
      <c r="K49" s="10">
        <v>900</v>
      </c>
      <c r="L49" s="10">
        <v>500</v>
      </c>
      <c r="M49" s="10">
        <v>500</v>
      </c>
      <c r="N49" s="10">
        <v>600</v>
      </c>
      <c r="O49" s="31">
        <v>600</v>
      </c>
      <c r="P49" s="31">
        <v>600</v>
      </c>
    </row>
    <row r="50" spans="1:16" ht="40.5" customHeight="1" x14ac:dyDescent="0.25">
      <c r="A50" s="43"/>
      <c r="B50" s="115"/>
      <c r="C50" s="86"/>
      <c r="D50" s="92"/>
      <c r="E50" s="33" t="s">
        <v>31</v>
      </c>
      <c r="F50" s="14">
        <f t="shared" ref="F50:F53" si="14">SUM(G50:P50)</f>
        <v>3130</v>
      </c>
      <c r="G50" s="10">
        <v>1330</v>
      </c>
      <c r="H50" s="10">
        <v>800</v>
      </c>
      <c r="I50" s="10">
        <v>0</v>
      </c>
      <c r="J50" s="10">
        <v>1000</v>
      </c>
      <c r="K50" s="10">
        <v>0</v>
      </c>
      <c r="L50" s="10">
        <v>0</v>
      </c>
      <c r="M50" s="10">
        <v>0</v>
      </c>
      <c r="N50" s="10">
        <v>0</v>
      </c>
      <c r="O50" s="31">
        <v>0</v>
      </c>
      <c r="P50" s="31">
        <v>0</v>
      </c>
    </row>
    <row r="51" spans="1:16" ht="35.25" customHeight="1" x14ac:dyDescent="0.25">
      <c r="A51" s="86"/>
      <c r="B51" s="40" t="s">
        <v>65</v>
      </c>
      <c r="C51" s="86"/>
      <c r="D51" s="92"/>
      <c r="E51" s="89" t="s">
        <v>17</v>
      </c>
      <c r="F51" s="14">
        <f t="shared" si="14"/>
        <v>1000</v>
      </c>
      <c r="G51" s="10">
        <v>100</v>
      </c>
      <c r="H51" s="10">
        <v>100</v>
      </c>
      <c r="I51" s="10">
        <v>100</v>
      </c>
      <c r="J51" s="10">
        <v>100</v>
      </c>
      <c r="K51" s="10">
        <v>100</v>
      </c>
      <c r="L51" s="10">
        <v>100</v>
      </c>
      <c r="M51" s="10">
        <v>100</v>
      </c>
      <c r="N51" s="10">
        <v>100</v>
      </c>
      <c r="O51" s="31">
        <v>100</v>
      </c>
      <c r="P51" s="10">
        <v>100</v>
      </c>
    </row>
    <row r="52" spans="1:16" ht="33.75" customHeight="1" x14ac:dyDescent="0.25">
      <c r="A52" s="63"/>
      <c r="B52" s="40" t="s">
        <v>63</v>
      </c>
      <c r="C52" s="86"/>
      <c r="D52" s="92"/>
      <c r="E52" s="92"/>
      <c r="F52" s="14">
        <f t="shared" si="14"/>
        <v>250</v>
      </c>
      <c r="G52" s="10">
        <v>10</v>
      </c>
      <c r="H52" s="10">
        <v>15</v>
      </c>
      <c r="I52" s="10">
        <v>15</v>
      </c>
      <c r="J52" s="10">
        <v>30</v>
      </c>
      <c r="K52" s="10">
        <v>30</v>
      </c>
      <c r="L52" s="10">
        <v>30</v>
      </c>
      <c r="M52" s="10">
        <v>30</v>
      </c>
      <c r="N52" s="10">
        <v>30</v>
      </c>
      <c r="O52" s="31">
        <v>30</v>
      </c>
      <c r="P52" s="31">
        <v>30</v>
      </c>
    </row>
    <row r="53" spans="1:16" ht="68.25" customHeight="1" x14ac:dyDescent="0.25">
      <c r="A53" s="28"/>
      <c r="B53" s="40" t="s">
        <v>71</v>
      </c>
      <c r="C53" s="63"/>
      <c r="D53" s="90"/>
      <c r="E53" s="90"/>
      <c r="F53" s="14">
        <f t="shared" si="14"/>
        <v>1180</v>
      </c>
      <c r="G53" s="10">
        <v>100</v>
      </c>
      <c r="H53" s="10">
        <v>100</v>
      </c>
      <c r="I53" s="10">
        <v>110</v>
      </c>
      <c r="J53" s="10">
        <v>110</v>
      </c>
      <c r="K53" s="10">
        <v>120</v>
      </c>
      <c r="L53" s="10">
        <v>120</v>
      </c>
      <c r="M53" s="10">
        <v>120</v>
      </c>
      <c r="N53" s="10">
        <v>130</v>
      </c>
      <c r="O53" s="31">
        <v>130</v>
      </c>
      <c r="P53" s="31">
        <v>140</v>
      </c>
    </row>
    <row r="54" spans="1:16" ht="54.75" customHeight="1" x14ac:dyDescent="0.25">
      <c r="A54" s="25" t="s">
        <v>29</v>
      </c>
      <c r="B54" s="83" t="s">
        <v>25</v>
      </c>
      <c r="C54" s="84"/>
      <c r="D54" s="85"/>
      <c r="E54" s="19" t="s">
        <v>54</v>
      </c>
      <c r="F54" s="14">
        <f>F55</f>
        <v>17805</v>
      </c>
      <c r="G54" s="14">
        <f t="shared" ref="G54:P54" si="15">G55</f>
        <v>1596</v>
      </c>
      <c r="H54" s="14">
        <f t="shared" si="15"/>
        <v>1596</v>
      </c>
      <c r="I54" s="14">
        <f t="shared" si="15"/>
        <v>1643</v>
      </c>
      <c r="J54" s="14">
        <f t="shared" si="15"/>
        <v>1693</v>
      </c>
      <c r="K54" s="14">
        <f t="shared" si="15"/>
        <v>1743</v>
      </c>
      <c r="L54" s="14">
        <f t="shared" si="15"/>
        <v>1796</v>
      </c>
      <c r="M54" s="14">
        <f t="shared" si="15"/>
        <v>1850</v>
      </c>
      <c r="N54" s="14">
        <f t="shared" si="15"/>
        <v>1905</v>
      </c>
      <c r="O54" s="14">
        <f t="shared" si="15"/>
        <v>1962</v>
      </c>
      <c r="P54" s="14">
        <f t="shared" si="15"/>
        <v>2021</v>
      </c>
    </row>
    <row r="55" spans="1:16" ht="148.5" customHeight="1" x14ac:dyDescent="0.25">
      <c r="A55" s="26" t="s">
        <v>12</v>
      </c>
      <c r="B55" s="5" t="s">
        <v>27</v>
      </c>
      <c r="C55" s="34" t="s">
        <v>57</v>
      </c>
      <c r="D55" s="29" t="s">
        <v>40</v>
      </c>
      <c r="E55" s="33" t="s">
        <v>31</v>
      </c>
      <c r="F55" s="14">
        <f>SUM(G55:P55)</f>
        <v>17805</v>
      </c>
      <c r="G55" s="10">
        <v>1596</v>
      </c>
      <c r="H55" s="10">
        <v>1596</v>
      </c>
      <c r="I55" s="10">
        <v>1643</v>
      </c>
      <c r="J55" s="10">
        <v>1693</v>
      </c>
      <c r="K55" s="10">
        <v>1743</v>
      </c>
      <c r="L55" s="10">
        <v>1796</v>
      </c>
      <c r="M55" s="10">
        <v>1850</v>
      </c>
      <c r="N55" s="10">
        <v>1905</v>
      </c>
      <c r="O55" s="31">
        <v>1962</v>
      </c>
      <c r="P55" s="31">
        <v>2021</v>
      </c>
    </row>
    <row r="56" spans="1:16" ht="21" customHeight="1" x14ac:dyDescent="0.25">
      <c r="A56" s="75" t="s">
        <v>13</v>
      </c>
      <c r="B56" s="76"/>
      <c r="C56" s="76"/>
      <c r="D56" s="76"/>
      <c r="E56" s="77"/>
      <c r="F56" s="14">
        <f>F57+F58</f>
        <v>308474.288</v>
      </c>
      <c r="G56" s="14">
        <f t="shared" ref="G56:P56" si="16">G57+G58</f>
        <v>38068.288</v>
      </c>
      <c r="H56" s="14">
        <f t="shared" si="16"/>
        <v>31392</v>
      </c>
      <c r="I56" s="14">
        <f t="shared" si="16"/>
        <v>26729</v>
      </c>
      <c r="J56" s="14">
        <f t="shared" si="16"/>
        <v>34270</v>
      </c>
      <c r="K56" s="14">
        <f t="shared" si="16"/>
        <v>27698</v>
      </c>
      <c r="L56" s="14">
        <f t="shared" si="16"/>
        <v>28370</v>
      </c>
      <c r="M56" s="14">
        <f t="shared" si="16"/>
        <v>28915</v>
      </c>
      <c r="N56" s="14">
        <f t="shared" si="16"/>
        <v>30370</v>
      </c>
      <c r="O56" s="14">
        <f t="shared" si="16"/>
        <v>30740</v>
      </c>
      <c r="P56" s="14">
        <f t="shared" si="16"/>
        <v>31922</v>
      </c>
    </row>
    <row r="57" spans="1:16" ht="15.75" x14ac:dyDescent="0.25">
      <c r="A57" s="78" t="s">
        <v>40</v>
      </c>
      <c r="B57" s="78"/>
      <c r="C57" s="78"/>
      <c r="D57" s="78"/>
      <c r="E57" s="44" t="s">
        <v>17</v>
      </c>
      <c r="F57" s="14">
        <f>SUM(G57:P57)</f>
        <v>267539.288</v>
      </c>
      <c r="G57" s="14">
        <f>G40+G42+G45+G46+G47+G49+G51+G52+G53</f>
        <v>25142.288</v>
      </c>
      <c r="H57" s="14">
        <f t="shared" ref="H57:P57" si="17">H40+H42+H45+H46+H47+H49+H51+H52+H53</f>
        <v>23996</v>
      </c>
      <c r="I57" s="14">
        <f t="shared" si="17"/>
        <v>25086</v>
      </c>
      <c r="J57" s="14">
        <f t="shared" si="17"/>
        <v>26577</v>
      </c>
      <c r="K57" s="14">
        <f t="shared" si="17"/>
        <v>25955</v>
      </c>
      <c r="L57" s="14">
        <f t="shared" si="17"/>
        <v>26574</v>
      </c>
      <c r="M57" s="14">
        <f t="shared" si="17"/>
        <v>27065</v>
      </c>
      <c r="N57" s="14">
        <f t="shared" si="17"/>
        <v>28465</v>
      </c>
      <c r="O57" s="14">
        <f t="shared" si="17"/>
        <v>28778</v>
      </c>
      <c r="P57" s="14">
        <f t="shared" si="17"/>
        <v>29901</v>
      </c>
    </row>
    <row r="58" spans="1:16" ht="30" customHeight="1" x14ac:dyDescent="0.25">
      <c r="A58" s="78"/>
      <c r="B58" s="78"/>
      <c r="C58" s="78"/>
      <c r="D58" s="78"/>
      <c r="E58" s="45" t="s">
        <v>31</v>
      </c>
      <c r="F58" s="14">
        <f>SUM(G58:P58)</f>
        <v>40935</v>
      </c>
      <c r="G58" s="14">
        <f>G43+G50+G55</f>
        <v>12926</v>
      </c>
      <c r="H58" s="14">
        <f t="shared" ref="H58:P58" si="18">H43+H50+H55</f>
        <v>7396</v>
      </c>
      <c r="I58" s="14">
        <f t="shared" si="18"/>
        <v>1643</v>
      </c>
      <c r="J58" s="14">
        <f t="shared" si="18"/>
        <v>7693</v>
      </c>
      <c r="K58" s="14">
        <f t="shared" si="18"/>
        <v>1743</v>
      </c>
      <c r="L58" s="14">
        <f t="shared" si="18"/>
        <v>1796</v>
      </c>
      <c r="M58" s="14">
        <f t="shared" si="18"/>
        <v>1850</v>
      </c>
      <c r="N58" s="14">
        <f t="shared" si="18"/>
        <v>1905</v>
      </c>
      <c r="O58" s="14">
        <f t="shared" si="18"/>
        <v>1962</v>
      </c>
      <c r="P58" s="14">
        <f t="shared" si="18"/>
        <v>2021</v>
      </c>
    </row>
    <row r="59" spans="1:16" ht="33" customHeight="1" x14ac:dyDescent="0.25">
      <c r="A59" s="102" t="s">
        <v>74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4"/>
    </row>
    <row r="60" spans="1:16" ht="16.5" customHeight="1" x14ac:dyDescent="0.25">
      <c r="A60" s="82" t="s">
        <v>0</v>
      </c>
      <c r="B60" s="82" t="s">
        <v>1</v>
      </c>
      <c r="C60" s="82" t="s">
        <v>2</v>
      </c>
      <c r="D60" s="82" t="s">
        <v>3</v>
      </c>
      <c r="E60" s="82" t="s">
        <v>16</v>
      </c>
      <c r="F60" s="82" t="s">
        <v>4</v>
      </c>
      <c r="G60" s="82"/>
      <c r="H60" s="82"/>
      <c r="I60" s="82"/>
      <c r="J60" s="82"/>
      <c r="K60" s="82"/>
      <c r="L60" s="82"/>
      <c r="M60" s="82"/>
      <c r="N60" s="82"/>
      <c r="O60" s="82"/>
      <c r="P60" s="82"/>
    </row>
    <row r="61" spans="1:16" ht="15" customHeight="1" x14ac:dyDescent="0.25">
      <c r="A61" s="82"/>
      <c r="B61" s="82"/>
      <c r="C61" s="82"/>
      <c r="D61" s="82"/>
      <c r="E61" s="82"/>
      <c r="F61" s="91" t="s">
        <v>5</v>
      </c>
      <c r="G61" s="106" t="s">
        <v>6</v>
      </c>
      <c r="H61" s="107"/>
      <c r="I61" s="107"/>
      <c r="J61" s="107"/>
      <c r="K61" s="107"/>
      <c r="L61" s="107"/>
      <c r="M61" s="107"/>
      <c r="N61" s="107"/>
      <c r="O61" s="107"/>
      <c r="P61" s="107"/>
    </row>
    <row r="62" spans="1:16" x14ac:dyDescent="0.25">
      <c r="A62" s="82"/>
      <c r="B62" s="82"/>
      <c r="C62" s="82"/>
      <c r="D62" s="82"/>
      <c r="E62" s="82"/>
      <c r="F62" s="82"/>
      <c r="G62" s="37">
        <v>2021</v>
      </c>
      <c r="H62" s="37">
        <v>2022</v>
      </c>
      <c r="I62" s="37">
        <v>2023</v>
      </c>
      <c r="J62" s="37">
        <v>2024</v>
      </c>
      <c r="K62" s="37">
        <v>2025</v>
      </c>
      <c r="L62" s="37">
        <v>2026</v>
      </c>
      <c r="M62" s="37">
        <v>2027</v>
      </c>
      <c r="N62" s="37">
        <v>2028</v>
      </c>
      <c r="O62" s="37">
        <v>2029</v>
      </c>
      <c r="P62" s="46">
        <v>2030</v>
      </c>
    </row>
    <row r="63" spans="1:16" x14ac:dyDescent="0.25">
      <c r="A63" s="37">
        <v>1</v>
      </c>
      <c r="B63" s="37">
        <v>2</v>
      </c>
      <c r="C63" s="37">
        <v>3</v>
      </c>
      <c r="D63" s="37">
        <v>4</v>
      </c>
      <c r="E63" s="37">
        <v>5</v>
      </c>
      <c r="F63" s="37">
        <v>6</v>
      </c>
      <c r="G63" s="37">
        <v>7</v>
      </c>
      <c r="H63" s="37">
        <v>8</v>
      </c>
      <c r="I63" s="37">
        <v>9</v>
      </c>
      <c r="J63" s="37">
        <v>10</v>
      </c>
      <c r="K63" s="37">
        <v>11</v>
      </c>
      <c r="L63" s="37">
        <v>12</v>
      </c>
      <c r="M63" s="37">
        <v>13</v>
      </c>
      <c r="N63" s="37">
        <v>14</v>
      </c>
      <c r="O63" s="37">
        <v>15</v>
      </c>
      <c r="P63" s="46">
        <v>16</v>
      </c>
    </row>
    <row r="64" spans="1:16" ht="31.5" customHeight="1" x14ac:dyDescent="0.25">
      <c r="A64" s="19" t="s">
        <v>18</v>
      </c>
      <c r="B64" s="79" t="s">
        <v>43</v>
      </c>
      <c r="C64" s="80"/>
      <c r="D64" s="80"/>
      <c r="E64" s="19" t="s">
        <v>54</v>
      </c>
      <c r="F64" s="14">
        <f>F65</f>
        <v>167502</v>
      </c>
      <c r="G64" s="14">
        <f t="shared" ref="G64:P64" si="19">G65</f>
        <v>15011</v>
      </c>
      <c r="H64" s="14">
        <f t="shared" si="19"/>
        <v>15011</v>
      </c>
      <c r="I64" s="14">
        <f t="shared" si="19"/>
        <v>15461</v>
      </c>
      <c r="J64" s="14">
        <f t="shared" si="19"/>
        <v>15925</v>
      </c>
      <c r="K64" s="14">
        <f t="shared" si="19"/>
        <v>16402</v>
      </c>
      <c r="L64" s="14">
        <f t="shared" si="19"/>
        <v>16894</v>
      </c>
      <c r="M64" s="14">
        <f t="shared" si="19"/>
        <v>17401</v>
      </c>
      <c r="N64" s="14">
        <f t="shared" si="19"/>
        <v>17923</v>
      </c>
      <c r="O64" s="14">
        <f t="shared" si="19"/>
        <v>18460</v>
      </c>
      <c r="P64" s="14">
        <f t="shared" si="19"/>
        <v>19014</v>
      </c>
    </row>
    <row r="65" spans="1:16" ht="31.5" customHeight="1" x14ac:dyDescent="0.25">
      <c r="A65" s="26" t="s">
        <v>7</v>
      </c>
      <c r="B65" s="6" t="s">
        <v>28</v>
      </c>
      <c r="C65" s="35" t="s">
        <v>57</v>
      </c>
      <c r="D65" s="30" t="s">
        <v>49</v>
      </c>
      <c r="E65" s="30" t="s">
        <v>17</v>
      </c>
      <c r="F65" s="14">
        <f>SUM(G65:P65)</f>
        <v>167502</v>
      </c>
      <c r="G65" s="10">
        <v>15011</v>
      </c>
      <c r="H65" s="10">
        <v>15011</v>
      </c>
      <c r="I65" s="10">
        <v>15461</v>
      </c>
      <c r="J65" s="10">
        <v>15925</v>
      </c>
      <c r="K65" s="10">
        <v>16402</v>
      </c>
      <c r="L65" s="10">
        <v>16894</v>
      </c>
      <c r="M65" s="10">
        <v>17401</v>
      </c>
      <c r="N65" s="10">
        <v>17923</v>
      </c>
      <c r="O65" s="31">
        <v>18460</v>
      </c>
      <c r="P65" s="10">
        <v>19014</v>
      </c>
    </row>
    <row r="66" spans="1:16" ht="39.75" customHeight="1" x14ac:dyDescent="0.25">
      <c r="A66" s="19" t="s">
        <v>20</v>
      </c>
      <c r="B66" s="81" t="s">
        <v>45</v>
      </c>
      <c r="C66" s="81"/>
      <c r="D66" s="81"/>
      <c r="E66" s="19" t="s">
        <v>54</v>
      </c>
      <c r="F66" s="14">
        <f>F67</f>
        <v>550</v>
      </c>
      <c r="G66" s="14">
        <f t="shared" ref="G66:P66" si="20">G67</f>
        <v>45</v>
      </c>
      <c r="H66" s="14">
        <f t="shared" si="20"/>
        <v>45</v>
      </c>
      <c r="I66" s="14">
        <f t="shared" si="20"/>
        <v>50</v>
      </c>
      <c r="J66" s="14">
        <f t="shared" si="20"/>
        <v>50</v>
      </c>
      <c r="K66" s="14">
        <f t="shared" si="20"/>
        <v>55</v>
      </c>
      <c r="L66" s="14">
        <f t="shared" si="20"/>
        <v>55</v>
      </c>
      <c r="M66" s="14">
        <f t="shared" si="20"/>
        <v>60</v>
      </c>
      <c r="N66" s="14">
        <f t="shared" si="20"/>
        <v>60</v>
      </c>
      <c r="O66" s="14">
        <f t="shared" si="20"/>
        <v>65</v>
      </c>
      <c r="P66" s="14">
        <f t="shared" si="20"/>
        <v>65</v>
      </c>
    </row>
    <row r="67" spans="1:16" ht="31.5" customHeight="1" x14ac:dyDescent="0.25">
      <c r="A67" s="34"/>
      <c r="B67" s="40" t="s">
        <v>21</v>
      </c>
      <c r="C67" s="35" t="s">
        <v>57</v>
      </c>
      <c r="D67" s="30" t="s">
        <v>49</v>
      </c>
      <c r="E67" s="30" t="s">
        <v>17</v>
      </c>
      <c r="F67" s="14">
        <f>SUM(G67:P67)</f>
        <v>550</v>
      </c>
      <c r="G67" s="10">
        <v>45</v>
      </c>
      <c r="H67" s="10">
        <v>45</v>
      </c>
      <c r="I67" s="10">
        <v>50</v>
      </c>
      <c r="J67" s="10">
        <v>50</v>
      </c>
      <c r="K67" s="10">
        <v>55</v>
      </c>
      <c r="L67" s="10">
        <v>55</v>
      </c>
      <c r="M67" s="10">
        <v>60</v>
      </c>
      <c r="N67" s="10">
        <v>60</v>
      </c>
      <c r="O67" s="31">
        <v>65</v>
      </c>
      <c r="P67" s="10">
        <v>65</v>
      </c>
    </row>
    <row r="68" spans="1:16" ht="51.75" customHeight="1" x14ac:dyDescent="0.25">
      <c r="A68" s="19" t="s">
        <v>24</v>
      </c>
      <c r="B68" s="81" t="s">
        <v>44</v>
      </c>
      <c r="C68" s="81"/>
      <c r="D68" s="81"/>
      <c r="E68" s="19" t="s">
        <v>54</v>
      </c>
      <c r="F68" s="14">
        <f>F69+F70</f>
        <v>5689</v>
      </c>
      <c r="G68" s="14">
        <f t="shared" ref="G68:P68" si="21">G69+G70</f>
        <v>500</v>
      </c>
      <c r="H68" s="14">
        <f t="shared" si="21"/>
        <v>510</v>
      </c>
      <c r="I68" s="14">
        <f t="shared" si="21"/>
        <v>525</v>
      </c>
      <c r="J68" s="14">
        <f t="shared" si="21"/>
        <v>545</v>
      </c>
      <c r="K68" s="14">
        <f t="shared" si="21"/>
        <v>558</v>
      </c>
      <c r="L68" s="14">
        <f t="shared" si="21"/>
        <v>575</v>
      </c>
      <c r="M68" s="14">
        <f t="shared" si="21"/>
        <v>592</v>
      </c>
      <c r="N68" s="14">
        <f t="shared" si="21"/>
        <v>610</v>
      </c>
      <c r="O68" s="14">
        <f t="shared" si="21"/>
        <v>628</v>
      </c>
      <c r="P68" s="14">
        <f t="shared" si="21"/>
        <v>646</v>
      </c>
    </row>
    <row r="69" spans="1:16" ht="31.5" customHeight="1" x14ac:dyDescent="0.25">
      <c r="A69" s="62" t="s">
        <v>9</v>
      </c>
      <c r="B69" s="40" t="s">
        <v>68</v>
      </c>
      <c r="C69" s="62" t="s">
        <v>57</v>
      </c>
      <c r="D69" s="89" t="s">
        <v>49</v>
      </c>
      <c r="E69" s="89" t="s">
        <v>17</v>
      </c>
      <c r="F69" s="14">
        <f>SUM(G69:P69)</f>
        <v>1680</v>
      </c>
      <c r="G69" s="10">
        <v>150</v>
      </c>
      <c r="H69" s="10">
        <v>150</v>
      </c>
      <c r="I69" s="10">
        <v>155</v>
      </c>
      <c r="J69" s="10">
        <v>160</v>
      </c>
      <c r="K69" s="10">
        <v>165</v>
      </c>
      <c r="L69" s="10">
        <v>170</v>
      </c>
      <c r="M69" s="10">
        <v>175</v>
      </c>
      <c r="N69" s="10">
        <v>180</v>
      </c>
      <c r="O69" s="31">
        <v>185</v>
      </c>
      <c r="P69" s="31">
        <v>190</v>
      </c>
    </row>
    <row r="70" spans="1:16" ht="51" customHeight="1" x14ac:dyDescent="0.25">
      <c r="A70" s="63"/>
      <c r="B70" s="4" t="s">
        <v>23</v>
      </c>
      <c r="C70" s="63"/>
      <c r="D70" s="90"/>
      <c r="E70" s="90"/>
      <c r="F70" s="14">
        <f>SUM(G70:P70)</f>
        <v>4009</v>
      </c>
      <c r="G70" s="10">
        <v>350</v>
      </c>
      <c r="H70" s="10">
        <v>360</v>
      </c>
      <c r="I70" s="10">
        <v>370</v>
      </c>
      <c r="J70" s="10">
        <v>385</v>
      </c>
      <c r="K70" s="10">
        <v>393</v>
      </c>
      <c r="L70" s="10">
        <v>405</v>
      </c>
      <c r="M70" s="10">
        <v>417</v>
      </c>
      <c r="N70" s="10">
        <v>430</v>
      </c>
      <c r="O70" s="31">
        <v>443</v>
      </c>
      <c r="P70" s="14">
        <v>456</v>
      </c>
    </row>
    <row r="71" spans="1:16" ht="31.5" customHeight="1" x14ac:dyDescent="0.25">
      <c r="A71" s="25" t="s">
        <v>30</v>
      </c>
      <c r="B71" s="64" t="s">
        <v>33</v>
      </c>
      <c r="C71" s="64"/>
      <c r="D71" s="64"/>
      <c r="E71" s="19" t="s">
        <v>54</v>
      </c>
      <c r="F71" s="14">
        <f>F72+F73+F74</f>
        <v>6249</v>
      </c>
      <c r="G71" s="14">
        <f t="shared" ref="G71:P71" si="22">G72+G73+G74</f>
        <v>836</v>
      </c>
      <c r="H71" s="14">
        <f t="shared" si="22"/>
        <v>646</v>
      </c>
      <c r="I71" s="14">
        <f t="shared" si="22"/>
        <v>356</v>
      </c>
      <c r="J71" s="14">
        <f t="shared" si="22"/>
        <v>867</v>
      </c>
      <c r="K71" s="14">
        <f t="shared" si="22"/>
        <v>678</v>
      </c>
      <c r="L71" s="14">
        <f t="shared" si="22"/>
        <v>389</v>
      </c>
      <c r="M71" s="14">
        <f t="shared" si="22"/>
        <v>401</v>
      </c>
      <c r="N71" s="14">
        <f t="shared" si="22"/>
        <v>1213</v>
      </c>
      <c r="O71" s="14">
        <f t="shared" si="22"/>
        <v>425</v>
      </c>
      <c r="P71" s="14">
        <f t="shared" si="22"/>
        <v>438</v>
      </c>
    </row>
    <row r="72" spans="1:16" ht="71.25" customHeight="1" x14ac:dyDescent="0.25">
      <c r="A72" s="35" t="s">
        <v>11</v>
      </c>
      <c r="B72" s="13" t="s">
        <v>34</v>
      </c>
      <c r="C72" s="62" t="s">
        <v>57</v>
      </c>
      <c r="D72" s="89" t="s">
        <v>49</v>
      </c>
      <c r="E72" s="89" t="s">
        <v>17</v>
      </c>
      <c r="F72" s="14">
        <f>SUM(G72:P72)</f>
        <v>3849</v>
      </c>
      <c r="G72" s="10">
        <v>336</v>
      </c>
      <c r="H72" s="10">
        <v>346</v>
      </c>
      <c r="I72" s="10">
        <v>356</v>
      </c>
      <c r="J72" s="10">
        <v>367</v>
      </c>
      <c r="K72" s="10">
        <v>378</v>
      </c>
      <c r="L72" s="10">
        <v>389</v>
      </c>
      <c r="M72" s="10">
        <v>401</v>
      </c>
      <c r="N72" s="10">
        <v>413</v>
      </c>
      <c r="O72" s="31">
        <v>425</v>
      </c>
      <c r="P72" s="10">
        <v>438</v>
      </c>
    </row>
    <row r="73" spans="1:16" ht="31.5" customHeight="1" x14ac:dyDescent="0.25">
      <c r="A73" s="34"/>
      <c r="B73" s="20" t="s">
        <v>10</v>
      </c>
      <c r="C73" s="86"/>
      <c r="D73" s="92"/>
      <c r="E73" s="92"/>
      <c r="F73" s="14">
        <f t="shared" ref="F73:F74" si="23">SUM(G73:P73)</f>
        <v>900</v>
      </c>
      <c r="G73" s="10">
        <v>0</v>
      </c>
      <c r="H73" s="10">
        <v>300</v>
      </c>
      <c r="I73" s="10">
        <v>0</v>
      </c>
      <c r="J73" s="10">
        <v>0</v>
      </c>
      <c r="K73" s="10">
        <v>300</v>
      </c>
      <c r="L73" s="10">
        <v>0</v>
      </c>
      <c r="M73" s="10">
        <v>0</v>
      </c>
      <c r="N73" s="10">
        <v>300</v>
      </c>
      <c r="O73" s="10">
        <v>0</v>
      </c>
      <c r="P73" s="31">
        <v>0</v>
      </c>
    </row>
    <row r="74" spans="1:16" ht="31.5" customHeight="1" x14ac:dyDescent="0.25">
      <c r="A74" s="28"/>
      <c r="B74" s="40" t="s">
        <v>61</v>
      </c>
      <c r="C74" s="63"/>
      <c r="D74" s="90"/>
      <c r="E74" s="90"/>
      <c r="F74" s="14">
        <f t="shared" si="23"/>
        <v>1500</v>
      </c>
      <c r="G74" s="10">
        <v>500</v>
      </c>
      <c r="H74" s="10">
        <v>0</v>
      </c>
      <c r="I74" s="10">
        <v>0</v>
      </c>
      <c r="J74" s="10">
        <v>500</v>
      </c>
      <c r="K74" s="10">
        <v>0</v>
      </c>
      <c r="L74" s="10">
        <v>0</v>
      </c>
      <c r="M74" s="10">
        <v>0</v>
      </c>
      <c r="N74" s="10">
        <v>500</v>
      </c>
      <c r="O74" s="10">
        <v>0</v>
      </c>
      <c r="P74" s="31">
        <v>0</v>
      </c>
    </row>
    <row r="75" spans="1:16" ht="31.5" customHeight="1" x14ac:dyDescent="0.25">
      <c r="A75" s="25" t="s">
        <v>29</v>
      </c>
      <c r="B75" s="83" t="s">
        <v>25</v>
      </c>
      <c r="C75" s="84"/>
      <c r="D75" s="85"/>
      <c r="E75" s="19" t="s">
        <v>54</v>
      </c>
      <c r="F75" s="14">
        <f>F76+F77+F78</f>
        <v>11012.83</v>
      </c>
      <c r="G75" s="14">
        <f t="shared" ref="G75:P75" si="24">G76+G77+G78</f>
        <v>1001.6999999999999</v>
      </c>
      <c r="H75" s="14">
        <f t="shared" si="24"/>
        <v>1001.6999999999999</v>
      </c>
      <c r="I75" s="14">
        <f t="shared" si="24"/>
        <v>1031.0999999999999</v>
      </c>
      <c r="J75" s="14">
        <f t="shared" si="24"/>
        <v>1062.4000000000001</v>
      </c>
      <c r="K75" s="14">
        <f t="shared" si="24"/>
        <v>1094</v>
      </c>
      <c r="L75" s="14">
        <f t="shared" si="24"/>
        <v>1127.0999999999999</v>
      </c>
      <c r="M75" s="14">
        <f t="shared" si="24"/>
        <v>1160.5999999999999</v>
      </c>
      <c r="N75" s="14">
        <f t="shared" si="24"/>
        <v>1079.33</v>
      </c>
      <c r="O75" s="14">
        <f t="shared" si="24"/>
        <v>1209.9000000000001</v>
      </c>
      <c r="P75" s="14">
        <f t="shared" si="24"/>
        <v>1245</v>
      </c>
    </row>
    <row r="76" spans="1:16" ht="145.5" customHeight="1" x14ac:dyDescent="0.25">
      <c r="A76" s="26" t="s">
        <v>12</v>
      </c>
      <c r="B76" s="5" t="s">
        <v>27</v>
      </c>
      <c r="C76" s="62" t="s">
        <v>57</v>
      </c>
      <c r="D76" s="89" t="s">
        <v>50</v>
      </c>
      <c r="E76" s="89" t="s">
        <v>31</v>
      </c>
      <c r="F76" s="14">
        <f>SUM(G76:P76)</f>
        <v>6559.5</v>
      </c>
      <c r="G76" s="10">
        <v>602.5</v>
      </c>
      <c r="H76" s="10">
        <v>602.5</v>
      </c>
      <c r="I76" s="10">
        <v>620</v>
      </c>
      <c r="J76" s="10">
        <v>639</v>
      </c>
      <c r="K76" s="10">
        <v>658</v>
      </c>
      <c r="L76" s="10">
        <v>678</v>
      </c>
      <c r="M76" s="10">
        <v>698</v>
      </c>
      <c r="N76" s="10">
        <v>602.5</v>
      </c>
      <c r="O76" s="31">
        <v>719</v>
      </c>
      <c r="P76" s="10">
        <v>740</v>
      </c>
    </row>
    <row r="77" spans="1:16" ht="105.75" customHeight="1" x14ac:dyDescent="0.25">
      <c r="A77" s="35" t="s">
        <v>32</v>
      </c>
      <c r="B77" s="4" t="s">
        <v>26</v>
      </c>
      <c r="C77" s="86"/>
      <c r="D77" s="92"/>
      <c r="E77" s="92"/>
      <c r="F77" s="14">
        <f>SUM(G77:P77)</f>
        <v>1124.0299999999997</v>
      </c>
      <c r="G77" s="10">
        <v>100.8</v>
      </c>
      <c r="H77" s="10">
        <v>100.8</v>
      </c>
      <c r="I77" s="10">
        <v>103.8</v>
      </c>
      <c r="J77" s="10">
        <v>106.9</v>
      </c>
      <c r="K77" s="10">
        <v>110</v>
      </c>
      <c r="L77" s="10">
        <v>113.4</v>
      </c>
      <c r="M77" s="10">
        <v>116.8</v>
      </c>
      <c r="N77" s="10">
        <v>120.63</v>
      </c>
      <c r="O77" s="31">
        <v>123.9</v>
      </c>
      <c r="P77" s="14">
        <v>127</v>
      </c>
    </row>
    <row r="78" spans="1:16" ht="98.25" customHeight="1" x14ac:dyDescent="0.25">
      <c r="A78" s="35" t="s">
        <v>47</v>
      </c>
      <c r="B78" s="4" t="s">
        <v>46</v>
      </c>
      <c r="C78" s="63"/>
      <c r="D78" s="90"/>
      <c r="E78" s="90"/>
      <c r="F78" s="14">
        <f>SUM(G78:P78)</f>
        <v>3329.2999999999997</v>
      </c>
      <c r="G78" s="10">
        <v>298.39999999999998</v>
      </c>
      <c r="H78" s="10">
        <v>298.39999999999998</v>
      </c>
      <c r="I78" s="10">
        <v>307.3</v>
      </c>
      <c r="J78" s="10">
        <v>316.5</v>
      </c>
      <c r="K78" s="10">
        <v>326</v>
      </c>
      <c r="L78" s="10">
        <v>335.7</v>
      </c>
      <c r="M78" s="10">
        <v>345.8</v>
      </c>
      <c r="N78" s="31">
        <v>356.2</v>
      </c>
      <c r="O78" s="31">
        <v>367</v>
      </c>
      <c r="P78" s="31">
        <v>378</v>
      </c>
    </row>
    <row r="79" spans="1:16" ht="48.75" customHeight="1" x14ac:dyDescent="0.25">
      <c r="A79" s="19" t="s">
        <v>29</v>
      </c>
      <c r="B79" s="81" t="s">
        <v>69</v>
      </c>
      <c r="C79" s="81"/>
      <c r="D79" s="81"/>
      <c r="E79" s="19" t="s">
        <v>54</v>
      </c>
      <c r="F79" s="14">
        <f>F80+F81</f>
        <v>3725</v>
      </c>
      <c r="G79" s="14">
        <f t="shared" ref="G79:P79" si="25">G80+G81</f>
        <v>650</v>
      </c>
      <c r="H79" s="14">
        <f t="shared" si="25"/>
        <v>155</v>
      </c>
      <c r="I79" s="14">
        <f t="shared" si="25"/>
        <v>660</v>
      </c>
      <c r="J79" s="14">
        <f t="shared" si="25"/>
        <v>165</v>
      </c>
      <c r="K79" s="14">
        <f t="shared" si="25"/>
        <v>170</v>
      </c>
      <c r="L79" s="14">
        <f t="shared" si="25"/>
        <v>175</v>
      </c>
      <c r="M79" s="14">
        <f t="shared" si="25"/>
        <v>680</v>
      </c>
      <c r="N79" s="14">
        <f t="shared" si="25"/>
        <v>185</v>
      </c>
      <c r="O79" s="14">
        <f t="shared" si="25"/>
        <v>190</v>
      </c>
      <c r="P79" s="14">
        <f t="shared" si="25"/>
        <v>695</v>
      </c>
    </row>
    <row r="80" spans="1:16" ht="48.75" customHeight="1" x14ac:dyDescent="0.25">
      <c r="A80" s="19"/>
      <c r="B80" s="47" t="s">
        <v>70</v>
      </c>
      <c r="C80" s="87" t="s">
        <v>57</v>
      </c>
      <c r="D80" s="89" t="s">
        <v>48</v>
      </c>
      <c r="E80" s="89" t="s">
        <v>17</v>
      </c>
      <c r="F80" s="14">
        <f>SUM(G80:P80)</f>
        <v>1725</v>
      </c>
      <c r="G80" s="10">
        <v>150</v>
      </c>
      <c r="H80" s="10">
        <v>155</v>
      </c>
      <c r="I80" s="10">
        <v>160</v>
      </c>
      <c r="J80" s="10">
        <v>165</v>
      </c>
      <c r="K80" s="10">
        <v>170</v>
      </c>
      <c r="L80" s="10">
        <v>175</v>
      </c>
      <c r="M80" s="10">
        <v>180</v>
      </c>
      <c r="N80" s="10">
        <v>185</v>
      </c>
      <c r="O80" s="10">
        <v>190</v>
      </c>
      <c r="P80" s="31">
        <v>195</v>
      </c>
    </row>
    <row r="81" spans="1:16" ht="36" customHeight="1" x14ac:dyDescent="0.25">
      <c r="A81" s="35" t="s">
        <v>12</v>
      </c>
      <c r="B81" s="40" t="s">
        <v>15</v>
      </c>
      <c r="C81" s="88"/>
      <c r="D81" s="90"/>
      <c r="E81" s="90"/>
      <c r="F81" s="14">
        <f>SUM(G81:P81)</f>
        <v>2000</v>
      </c>
      <c r="G81" s="10">
        <v>500</v>
      </c>
      <c r="H81" s="10">
        <v>0</v>
      </c>
      <c r="I81" s="10">
        <v>500</v>
      </c>
      <c r="J81" s="10">
        <v>0</v>
      </c>
      <c r="K81" s="10">
        <v>0</v>
      </c>
      <c r="L81" s="10">
        <v>0</v>
      </c>
      <c r="M81" s="10">
        <v>500</v>
      </c>
      <c r="N81" s="10">
        <v>0</v>
      </c>
      <c r="O81" s="31">
        <v>0</v>
      </c>
      <c r="P81" s="31">
        <v>500</v>
      </c>
    </row>
    <row r="82" spans="1:16" ht="15.75" customHeight="1" x14ac:dyDescent="0.25">
      <c r="A82" s="75" t="s">
        <v>13</v>
      </c>
      <c r="B82" s="76"/>
      <c r="C82" s="76"/>
      <c r="D82" s="76"/>
      <c r="E82" s="77"/>
      <c r="F82" s="14">
        <f>F83+F84</f>
        <v>194727.83</v>
      </c>
      <c r="G82" s="14">
        <f t="shared" ref="G82:P82" si="26">G83+G84</f>
        <v>18043.7</v>
      </c>
      <c r="H82" s="14">
        <f t="shared" si="26"/>
        <v>17368.7</v>
      </c>
      <c r="I82" s="14">
        <f t="shared" si="26"/>
        <v>18083.099999999999</v>
      </c>
      <c r="J82" s="14">
        <f t="shared" si="26"/>
        <v>18614.400000000001</v>
      </c>
      <c r="K82" s="14">
        <f t="shared" si="26"/>
        <v>18957</v>
      </c>
      <c r="L82" s="14">
        <f t="shared" si="26"/>
        <v>19215.099999999999</v>
      </c>
      <c r="M82" s="14">
        <f t="shared" si="26"/>
        <v>20294.599999999999</v>
      </c>
      <c r="N82" s="14">
        <f t="shared" si="26"/>
        <v>21070.33</v>
      </c>
      <c r="O82" s="14">
        <f t="shared" si="26"/>
        <v>20977.9</v>
      </c>
      <c r="P82" s="14">
        <f t="shared" si="26"/>
        <v>22103</v>
      </c>
    </row>
    <row r="83" spans="1:16" ht="21" customHeight="1" x14ac:dyDescent="0.25">
      <c r="A83" s="69" t="s">
        <v>49</v>
      </c>
      <c r="B83" s="70"/>
      <c r="C83" s="70"/>
      <c r="D83" s="71"/>
      <c r="E83" s="48" t="s">
        <v>17</v>
      </c>
      <c r="F83" s="14">
        <f>SUM(G83:P83)</f>
        <v>183715</v>
      </c>
      <c r="G83" s="14">
        <f>G65+G67+G69+G70+G72+G73+G74+G80+G81</f>
        <v>17042</v>
      </c>
      <c r="H83" s="14">
        <f t="shared" ref="H83:P83" si="27">H65+H67+H69+H70+H72+H73+H74+H80+H81</f>
        <v>16367</v>
      </c>
      <c r="I83" s="14">
        <f t="shared" si="27"/>
        <v>17052</v>
      </c>
      <c r="J83" s="14">
        <f t="shared" si="27"/>
        <v>17552</v>
      </c>
      <c r="K83" s="14">
        <f t="shared" si="27"/>
        <v>17863</v>
      </c>
      <c r="L83" s="14">
        <f t="shared" si="27"/>
        <v>18088</v>
      </c>
      <c r="M83" s="14">
        <f t="shared" si="27"/>
        <v>19134</v>
      </c>
      <c r="N83" s="14">
        <f t="shared" si="27"/>
        <v>19991</v>
      </c>
      <c r="O83" s="14">
        <f t="shared" si="27"/>
        <v>19768</v>
      </c>
      <c r="P83" s="14">
        <f t="shared" si="27"/>
        <v>20858</v>
      </c>
    </row>
    <row r="84" spans="1:16" ht="28.5" customHeight="1" x14ac:dyDescent="0.25">
      <c r="A84" s="72"/>
      <c r="B84" s="73"/>
      <c r="C84" s="73"/>
      <c r="D84" s="74"/>
      <c r="E84" s="48" t="s">
        <v>31</v>
      </c>
      <c r="F84" s="14">
        <f>SUM(G84:P84)</f>
        <v>11012.83</v>
      </c>
      <c r="G84" s="14">
        <f>G76+G77+G78</f>
        <v>1001.6999999999999</v>
      </c>
      <c r="H84" s="14">
        <f t="shared" ref="H84:P84" si="28">H76+H77+H78</f>
        <v>1001.6999999999999</v>
      </c>
      <c r="I84" s="14">
        <f t="shared" si="28"/>
        <v>1031.0999999999999</v>
      </c>
      <c r="J84" s="14">
        <f t="shared" si="28"/>
        <v>1062.4000000000001</v>
      </c>
      <c r="K84" s="14">
        <f t="shared" si="28"/>
        <v>1094</v>
      </c>
      <c r="L84" s="14">
        <f t="shared" si="28"/>
        <v>1127.0999999999999</v>
      </c>
      <c r="M84" s="14">
        <f t="shared" si="28"/>
        <v>1160.5999999999999</v>
      </c>
      <c r="N84" s="14">
        <f t="shared" si="28"/>
        <v>1079.33</v>
      </c>
      <c r="O84" s="14">
        <f t="shared" si="28"/>
        <v>1209.9000000000001</v>
      </c>
      <c r="P84" s="14">
        <f t="shared" si="28"/>
        <v>1245</v>
      </c>
    </row>
    <row r="85" spans="1:16" x14ac:dyDescent="0.25">
      <c r="A85" s="124"/>
      <c r="B85" s="49"/>
      <c r="C85" s="49"/>
      <c r="D85" s="49"/>
      <c r="E85" s="49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ht="23.25" x14ac:dyDescent="0.35">
      <c r="A86" s="51" t="s">
        <v>75</v>
      </c>
      <c r="B86" s="52"/>
      <c r="C86" s="53"/>
      <c r="D86" s="54"/>
      <c r="E86" s="55"/>
      <c r="F86" s="56">
        <f>F87+F88</f>
        <v>808338.36800000002</v>
      </c>
      <c r="G86" s="56">
        <f t="shared" ref="G86:P86" si="29">G87+G88</f>
        <v>85032.937999999995</v>
      </c>
      <c r="H86" s="56">
        <f t="shared" si="29"/>
        <v>75933</v>
      </c>
      <c r="I86" s="56">
        <f t="shared" si="29"/>
        <v>73757.100000000006</v>
      </c>
      <c r="J86" s="56">
        <f t="shared" si="29"/>
        <v>83258.399999999994</v>
      </c>
      <c r="K86" s="56">
        <f t="shared" si="29"/>
        <v>76832</v>
      </c>
      <c r="L86" s="56">
        <f t="shared" si="29"/>
        <v>78139.100000000006</v>
      </c>
      <c r="M86" s="56">
        <f t="shared" si="29"/>
        <v>79835.600000000006</v>
      </c>
      <c r="N86" s="56">
        <f t="shared" si="29"/>
        <v>83389.33</v>
      </c>
      <c r="O86" s="56">
        <f t="shared" si="29"/>
        <v>84389.9</v>
      </c>
      <c r="P86" s="56">
        <f t="shared" si="29"/>
        <v>87771</v>
      </c>
    </row>
    <row r="87" spans="1:16" ht="18.75" x14ac:dyDescent="0.3">
      <c r="A87" s="125"/>
      <c r="B87" s="49"/>
      <c r="C87" s="49"/>
      <c r="D87" s="49"/>
      <c r="E87" s="48" t="s">
        <v>17</v>
      </c>
      <c r="F87" s="58">
        <f>SUM(G87:P87)</f>
        <v>740491.73800000001</v>
      </c>
      <c r="G87" s="58">
        <f>G32+G57+G83</f>
        <v>68078.538</v>
      </c>
      <c r="H87" s="58">
        <f t="shared" ref="H87:P87" si="30">H32+H57+H83</f>
        <v>66711</v>
      </c>
      <c r="I87" s="58">
        <f t="shared" si="30"/>
        <v>68750</v>
      </c>
      <c r="J87" s="58">
        <f t="shared" si="30"/>
        <v>71675.199999999997</v>
      </c>
      <c r="K87" s="58">
        <f t="shared" si="30"/>
        <v>71636</v>
      </c>
      <c r="L87" s="58">
        <f t="shared" si="30"/>
        <v>74342</v>
      </c>
      <c r="M87" s="58">
        <f t="shared" si="30"/>
        <v>75925</v>
      </c>
      <c r="N87" s="58">
        <f t="shared" si="30"/>
        <v>79505</v>
      </c>
      <c r="O87" s="58">
        <f t="shared" si="30"/>
        <v>80291</v>
      </c>
      <c r="P87" s="58">
        <f t="shared" si="30"/>
        <v>83578</v>
      </c>
    </row>
    <row r="88" spans="1:16" ht="25.5" x14ac:dyDescent="0.3">
      <c r="A88" s="126"/>
      <c r="B88" s="57"/>
      <c r="C88" s="57"/>
      <c r="D88" s="57"/>
      <c r="E88" s="48" t="s">
        <v>31</v>
      </c>
      <c r="F88" s="58">
        <f>SUM(G88:P88)</f>
        <v>67846.63</v>
      </c>
      <c r="G88" s="58">
        <f>G33+G58+G84</f>
        <v>16954.400000000001</v>
      </c>
      <c r="H88" s="58">
        <f t="shared" ref="H88:P88" si="31">H33+H58+H84</f>
        <v>9222</v>
      </c>
      <c r="I88" s="58">
        <f t="shared" si="31"/>
        <v>5007.1000000000004</v>
      </c>
      <c r="J88" s="58">
        <f t="shared" si="31"/>
        <v>11583.199999999999</v>
      </c>
      <c r="K88" s="58">
        <f t="shared" si="31"/>
        <v>5196</v>
      </c>
      <c r="L88" s="58">
        <f t="shared" si="31"/>
        <v>3797.1</v>
      </c>
      <c r="M88" s="58">
        <f t="shared" si="31"/>
        <v>3910.6</v>
      </c>
      <c r="N88" s="58">
        <f t="shared" si="31"/>
        <v>3884.33</v>
      </c>
      <c r="O88" s="58">
        <f t="shared" si="31"/>
        <v>4098.8999999999996</v>
      </c>
      <c r="P88" s="58">
        <f t="shared" si="31"/>
        <v>4193</v>
      </c>
    </row>
    <row r="90" spans="1:16" x14ac:dyDescent="0.25"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6" x14ac:dyDescent="0.25">
      <c r="D91" s="117" t="s">
        <v>80</v>
      </c>
      <c r="E91" s="117"/>
      <c r="F91" s="117"/>
      <c r="G91" s="117"/>
      <c r="H91" s="117"/>
      <c r="I91" s="117"/>
      <c r="J91" s="117"/>
      <c r="K91" s="117"/>
      <c r="L91" s="117"/>
    </row>
    <row r="92" spans="1:16" x14ac:dyDescent="0.25">
      <c r="I92" s="9"/>
      <c r="J92" s="9"/>
      <c r="K92" s="9"/>
      <c r="L92" s="9"/>
      <c r="M92" s="9"/>
      <c r="N92" s="9"/>
      <c r="O92" s="9"/>
      <c r="P92" s="9"/>
    </row>
    <row r="94" spans="1:16" x14ac:dyDescent="0.25">
      <c r="P94" s="9"/>
    </row>
    <row r="95" spans="1:16" x14ac:dyDescent="0.25">
      <c r="F95" s="9"/>
      <c r="G95" s="9"/>
      <c r="H95" s="9"/>
      <c r="I95" s="9"/>
      <c r="J95" s="9"/>
      <c r="K95" s="9"/>
      <c r="L95" s="9"/>
      <c r="M95" s="9"/>
      <c r="N95" s="9"/>
      <c r="O95" s="9"/>
    </row>
    <row r="97" spans="16:16" x14ac:dyDescent="0.25">
      <c r="P97" s="9"/>
    </row>
  </sheetData>
  <mergeCells count="98">
    <mergeCell ref="L2:O2"/>
    <mergeCell ref="D91:L91"/>
    <mergeCell ref="F36:F37"/>
    <mergeCell ref="E35:E37"/>
    <mergeCell ref="F35:P35"/>
    <mergeCell ref="L3:P3"/>
    <mergeCell ref="A8:P8"/>
    <mergeCell ref="A7:P7"/>
    <mergeCell ref="D76:D78"/>
    <mergeCell ref="E76:E78"/>
    <mergeCell ref="E69:E70"/>
    <mergeCell ref="B48:D48"/>
    <mergeCell ref="E45:E47"/>
    <mergeCell ref="B54:D54"/>
    <mergeCell ref="C60:C62"/>
    <mergeCell ref="B60:B62"/>
    <mergeCell ref="C72:C74"/>
    <mergeCell ref="D72:D74"/>
    <mergeCell ref="E72:E74"/>
    <mergeCell ref="A34:P34"/>
    <mergeCell ref="F60:P60"/>
    <mergeCell ref="G61:P61"/>
    <mergeCell ref="D69:D70"/>
    <mergeCell ref="A42:A43"/>
    <mergeCell ref="A59:P59"/>
    <mergeCell ref="C69:C70"/>
    <mergeCell ref="B39:D39"/>
    <mergeCell ref="G36:P36"/>
    <mergeCell ref="B41:D41"/>
    <mergeCell ref="C42:C43"/>
    <mergeCell ref="D42:D43"/>
    <mergeCell ref="B49:B50"/>
    <mergeCell ref="B15:D15"/>
    <mergeCell ref="F10:P10"/>
    <mergeCell ref="I11:P11"/>
    <mergeCell ref="A14:P14"/>
    <mergeCell ref="B26:D26"/>
    <mergeCell ref="B17:D17"/>
    <mergeCell ref="E18:E19"/>
    <mergeCell ref="C18:C19"/>
    <mergeCell ref="A10:A12"/>
    <mergeCell ref="C10:C12"/>
    <mergeCell ref="D10:D12"/>
    <mergeCell ref="F11:F12"/>
    <mergeCell ref="B10:B12"/>
    <mergeCell ref="E10:E12"/>
    <mergeCell ref="B28:D28"/>
    <mergeCell ref="B29:B30"/>
    <mergeCell ref="C29:C30"/>
    <mergeCell ref="D29:D30"/>
    <mergeCell ref="A56:E56"/>
    <mergeCell ref="B31:E31"/>
    <mergeCell ref="A32:D33"/>
    <mergeCell ref="A35:A37"/>
    <mergeCell ref="B35:B37"/>
    <mergeCell ref="C35:C37"/>
    <mergeCell ref="D35:D37"/>
    <mergeCell ref="F61:F62"/>
    <mergeCell ref="E60:E62"/>
    <mergeCell ref="A51:A52"/>
    <mergeCell ref="B44:D44"/>
    <mergeCell ref="C45:C47"/>
    <mergeCell ref="D45:D47"/>
    <mergeCell ref="C49:C53"/>
    <mergeCell ref="D49:D53"/>
    <mergeCell ref="E51:E53"/>
    <mergeCell ref="A83:D84"/>
    <mergeCell ref="A82:E82"/>
    <mergeCell ref="A57:D58"/>
    <mergeCell ref="B64:D64"/>
    <mergeCell ref="B66:D66"/>
    <mergeCell ref="B71:D71"/>
    <mergeCell ref="A60:A62"/>
    <mergeCell ref="B75:D75"/>
    <mergeCell ref="B79:D79"/>
    <mergeCell ref="B68:D68"/>
    <mergeCell ref="A69:A70"/>
    <mergeCell ref="C76:C78"/>
    <mergeCell ref="D60:D62"/>
    <mergeCell ref="C80:C81"/>
    <mergeCell ref="D80:D81"/>
    <mergeCell ref="E80:E81"/>
    <mergeCell ref="N18:N19"/>
    <mergeCell ref="O18:O19"/>
    <mergeCell ref="P18:P19"/>
    <mergeCell ref="A18:A19"/>
    <mergeCell ref="B24:D24"/>
    <mergeCell ref="B18:B19"/>
    <mergeCell ref="F18:F19"/>
    <mergeCell ref="G18:G19"/>
    <mergeCell ref="H18:H19"/>
    <mergeCell ref="I18:I19"/>
    <mergeCell ref="J18:J19"/>
    <mergeCell ref="K18:K19"/>
    <mergeCell ref="L18:L19"/>
    <mergeCell ref="M18:M19"/>
    <mergeCell ref="B21:D21"/>
    <mergeCell ref="D18:D19"/>
  </mergeCells>
  <pageMargins left="0.7" right="0.7" top="0.75" bottom="0.75" header="0.3" footer="0.3"/>
  <pageSetup paperSize="9" scale="55" fitToHeight="6" orientation="landscape" r:id="rId1"/>
  <rowBreaks count="2" manualBreakCount="2">
    <brk id="33" max="15" man="1"/>
    <brk id="5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2020-04-01T03:50:16Z</dcterms:modified>
</cp:coreProperties>
</file>