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10" windowWidth="14805" windowHeight="7590"/>
  </bookViews>
  <sheets>
    <sheet name="Лист1" sheetId="1" r:id="rId1"/>
  </sheets>
  <definedNames>
    <definedName name="_xlnm.Print_Area" localSheetId="0">Лист1!$A$1:$P$59</definedName>
  </definedNames>
  <calcPr calcId="145621"/>
</workbook>
</file>

<file path=xl/calcChain.xml><?xml version="1.0" encoding="utf-8"?>
<calcChain xmlns="http://schemas.openxmlformats.org/spreadsheetml/2006/main">
  <c r="I53" i="1" l="1"/>
  <c r="G53" i="1"/>
  <c r="F54" i="1"/>
  <c r="G27" i="1"/>
  <c r="I50" i="1" l="1"/>
  <c r="I49" i="1" s="1"/>
  <c r="P27" i="1"/>
  <c r="O27" i="1"/>
  <c r="N27" i="1"/>
  <c r="M27" i="1"/>
  <c r="P39" i="1"/>
  <c r="O39" i="1"/>
  <c r="N39" i="1"/>
  <c r="M39" i="1"/>
  <c r="L39" i="1"/>
  <c r="K39" i="1"/>
  <c r="J39" i="1"/>
  <c r="I39" i="1"/>
  <c r="H39" i="1"/>
  <c r="G39" i="1"/>
  <c r="F39" i="1" l="1"/>
  <c r="J47" i="1"/>
  <c r="F51" i="1"/>
  <c r="F52" i="1"/>
  <c r="F49" i="1"/>
  <c r="I21" i="1"/>
  <c r="F50" i="1" l="1"/>
  <c r="I47" i="1" l="1"/>
  <c r="H47" i="1"/>
  <c r="G47" i="1"/>
  <c r="P47" i="1" l="1"/>
  <c r="O47" i="1"/>
  <c r="N47" i="1"/>
  <c r="M47" i="1"/>
  <c r="L47" i="1"/>
  <c r="P46" i="1" l="1"/>
  <c r="O46" i="1"/>
  <c r="N46" i="1"/>
  <c r="M46" i="1"/>
  <c r="L46" i="1"/>
  <c r="J46" i="1"/>
  <c r="I46" i="1"/>
  <c r="I41" i="1"/>
  <c r="I28" i="1"/>
  <c r="P21" i="1"/>
  <c r="P13" i="1" s="1"/>
  <c r="O21" i="1"/>
  <c r="O13" i="1" s="1"/>
  <c r="N21" i="1"/>
  <c r="N13" i="1" s="1"/>
  <c r="M21" i="1"/>
  <c r="M13" i="1" s="1"/>
  <c r="L21" i="1"/>
  <c r="L13" i="1" s="1"/>
  <c r="K21" i="1"/>
  <c r="J21" i="1"/>
  <c r="J13" i="1" s="1"/>
  <c r="I13" i="1"/>
  <c r="K13" i="1"/>
  <c r="J41" i="1" l="1"/>
  <c r="I35" i="1"/>
  <c r="I27" i="1" l="1"/>
  <c r="I26" i="1" s="1"/>
  <c r="I55" i="1" s="1"/>
  <c r="K41" i="1"/>
  <c r="J35" i="1"/>
  <c r="J28" i="1"/>
  <c r="K28" i="1"/>
  <c r="L28" i="1"/>
  <c r="L41" i="1"/>
  <c r="J27" i="1" l="1"/>
  <c r="J26" i="1" s="1"/>
  <c r="J55" i="1" s="1"/>
  <c r="K35" i="1"/>
  <c r="M41" i="1"/>
  <c r="M28" i="1"/>
  <c r="F48" i="1"/>
  <c r="F47" i="1"/>
  <c r="F45" i="1"/>
  <c r="F44" i="1"/>
  <c r="F43" i="1"/>
  <c r="F38" i="1"/>
  <c r="F37" i="1"/>
  <c r="F34" i="1"/>
  <c r="F33" i="1"/>
  <c r="F32" i="1"/>
  <c r="F31" i="1"/>
  <c r="F30" i="1"/>
  <c r="F25" i="1"/>
  <c r="F24" i="1"/>
  <c r="F23" i="1"/>
  <c r="F22" i="1"/>
  <c r="F20" i="1"/>
  <c r="F19" i="1"/>
  <c r="F18" i="1"/>
  <c r="F17" i="1"/>
  <c r="F16" i="1"/>
  <c r="F15" i="1"/>
  <c r="F14" i="1"/>
  <c r="H46" i="1"/>
  <c r="G46" i="1"/>
  <c r="H41" i="1"/>
  <c r="G41" i="1"/>
  <c r="H35" i="1"/>
  <c r="G35" i="1"/>
  <c r="H28" i="1"/>
  <c r="G28" i="1"/>
  <c r="H13" i="1"/>
  <c r="G13" i="1"/>
  <c r="K27" i="1" l="1"/>
  <c r="K26" i="1" s="1"/>
  <c r="K55" i="1" s="1"/>
  <c r="F46" i="1"/>
  <c r="G26" i="1"/>
  <c r="G55" i="1" s="1"/>
  <c r="H27" i="1"/>
  <c r="H26" i="1" s="1"/>
  <c r="F13" i="1"/>
  <c r="L35" i="1"/>
  <c r="F21" i="1"/>
  <c r="N28" i="1"/>
  <c r="N41" i="1"/>
  <c r="H55" i="1" l="1"/>
  <c r="F55" i="1" s="1"/>
  <c r="H53" i="1"/>
  <c r="L27" i="1"/>
  <c r="L26" i="1" s="1"/>
  <c r="L55" i="1" s="1"/>
  <c r="M35" i="1"/>
  <c r="M26" i="1" s="1"/>
  <c r="M55" i="1" s="1"/>
  <c r="P41" i="1"/>
  <c r="O41" i="1"/>
  <c r="O28" i="1"/>
  <c r="F42" i="1" l="1"/>
  <c r="F41" i="1"/>
  <c r="N35" i="1"/>
  <c r="N26" i="1" s="1"/>
  <c r="N55" i="1" s="1"/>
  <c r="P28" i="1"/>
  <c r="F28" i="1" s="1"/>
  <c r="F29" i="1"/>
  <c r="P35" i="1" l="1"/>
  <c r="O35" i="1"/>
  <c r="O26" i="1" s="1"/>
  <c r="O55" i="1" s="1"/>
  <c r="F35" i="1" l="1"/>
  <c r="F36" i="1"/>
  <c r="P26" i="1"/>
  <c r="F27" i="1"/>
  <c r="F26" i="1" s="1"/>
  <c r="F53" i="1" s="1"/>
  <c r="P55" i="1" l="1"/>
</calcChain>
</file>

<file path=xl/sharedStrings.xml><?xml version="1.0" encoding="utf-8"?>
<sst xmlns="http://schemas.openxmlformats.org/spreadsheetml/2006/main" count="114" uniqueCount="88">
  <si>
    <t>Наименование мероприятия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</si>
  <si>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</si>
  <si>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Комплексные проверки потенциально-опасных объектов на предмет профилактики террористических актов и техногенных аварий на них</t>
  </si>
  <si>
    <t>Проведение учений и  тренировок на объектах культуры, спорта и образования по отработке взаимодействия территориальных органов исполнительной власти и правоохранительных органов при угрозе совершения террористического акта</t>
  </si>
  <si>
    <t>Приобретение комплектов плакатов антитеррористической литературы по тематике и профилактике экстремизма для муниципальных учреждений</t>
  </si>
  <si>
    <t>Изготовление печатных памяток по тематике противодействия терроризму и экстремизму, в том числе: приобретение картриджей.</t>
  </si>
  <si>
    <t>Приобретение видеоматериалов антитеррористической и антиэкстремистской направленности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</si>
  <si>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</si>
  <si>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Объема финансирования, тыс.руб.</t>
  </si>
  <si>
    <t>Всего, тыс.руб.</t>
  </si>
  <si>
    <t>Сроки исполнения</t>
  </si>
  <si>
    <t>№ п/п</t>
  </si>
  <si>
    <t>Проведение мероприятий для детей и молодёжи с использованием видеоматериалов по теме: «Профилактика экстремизма».</t>
  </si>
  <si>
    <t>Информирование населения по вопросам противодействия терроризму, предупреждению террористических актов, поведению в условиях ЧС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</si>
  <si>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</si>
  <si>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</si>
  <si>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</si>
  <si>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</si>
  <si>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</si>
  <si>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</si>
  <si>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</si>
  <si>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</si>
  <si>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</si>
  <si>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</si>
  <si>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</si>
  <si>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МБОУ "СОШ п.Омсукчан"</t>
  </si>
  <si>
    <t>МБОУ "СОШ п.Дукат"</t>
  </si>
  <si>
    <t>МБОУ "ООШ п.Омсукчан"</t>
  </si>
  <si>
    <t>МБДОУ "Детский сад п.Омсукчан"</t>
  </si>
  <si>
    <t>МБДОУ "Детский сад п.Дукат"</t>
  </si>
  <si>
    <t>2.1.1.</t>
  </si>
  <si>
    <t>2.1.2.</t>
  </si>
  <si>
    <t>МБУ "ОСОК п.Омсукчан"</t>
  </si>
  <si>
    <t>МБУ "ФОК "Жемчужина" с плавательным бассейном п.Омсукчан"</t>
  </si>
  <si>
    <t>3.1.</t>
  </si>
  <si>
    <t>2.2.1.</t>
  </si>
  <si>
    <t>Редакция газеты "Омсукчанские вести"</t>
  </si>
  <si>
    <t>1. Основное мероприятие "Организационные и пропагандистские мероприятия по профилактике экстремизма и терроризма"</t>
  </si>
  <si>
    <t>Мероприятия по антитеррористической защищенности муниципальных бюджетных учреждений</t>
  </si>
  <si>
    <t>Мероприятия по антитеррористической защищенности муниципальных казенных  учреждений</t>
  </si>
  <si>
    <t>ИТОГО по муниципальной программе:</t>
  </si>
  <si>
    <t>2. Основное мероприятие "Проведение мероприятий по антитеррористической защищенности муниципальных  учреждений"</t>
  </si>
  <si>
    <t>Источник финансирования</t>
  </si>
  <si>
    <t>Исполнитель</t>
  </si>
  <si>
    <t>Итого:</t>
  </si>
  <si>
    <t>в рамках текущего финансирования</t>
  </si>
  <si>
    <t>1.8.1.</t>
  </si>
  <si>
    <t>1.8.2.</t>
  </si>
  <si>
    <t>1.8.3.</t>
  </si>
  <si>
    <t>1.8.4.</t>
  </si>
  <si>
    <t>ИТОГО:</t>
  </si>
  <si>
    <r>
      <t>3.</t>
    </r>
    <r>
      <rPr>
        <b/>
        <sz val="12"/>
        <color theme="1"/>
        <rFont val="Times New Roman"/>
        <family val="1"/>
        <charset val="204"/>
      </rPr>
      <t xml:space="preserve"> Основное мероприятие "Мероприятия по формированию толерантности и патриотизма"</t>
    </r>
  </si>
  <si>
    <t>3.1.1.</t>
  </si>
  <si>
    <t>Меропрятия по формированию толерантности и патриотизма</t>
  </si>
  <si>
    <t>ВСЕГО по мероприятияю:</t>
  </si>
  <si>
    <t xml:space="preserve">Разработка плана профилактических мер, направленных на предупреждение экстремисткой деятельности, в том числе на выявление и последующее устранение причин и условий, способствующих осуществлению экстремисткой деятельности </t>
  </si>
  <si>
    <t>2021-2030</t>
  </si>
  <si>
    <t>МКУК "ЦБС ОМО"</t>
  </si>
  <si>
    <r>
      <t xml:space="preserve">отдел ГО и ЧС АОМО, ОМВД России по Омсукчанскому району (по согласованию);                     МКУ «Редакция газеты «Омсукчанские вести», </t>
    </r>
    <r>
      <rPr>
        <sz val="10"/>
        <color theme="1"/>
        <rFont val="Times New Roman"/>
        <family val="1"/>
        <charset val="204"/>
      </rPr>
      <t>ОАО «ТВ - Колыма-Омсукчан - Плюс» (по согласованию)</t>
    </r>
  </si>
  <si>
    <t>МБОО ДО "ЦДО п.Омсукчан"</t>
  </si>
  <si>
    <t>МКУК "ЦД и НТ ОМО"</t>
  </si>
  <si>
    <t>МКУ ДО "ДШИ ОМО"</t>
  </si>
  <si>
    <t>МБУ "СШ п.Омсукчан"</t>
  </si>
  <si>
    <t>4. Основное мероприятие "Обеспечение пожарной безопасности"</t>
  </si>
  <si>
    <t>4.1.</t>
  </si>
  <si>
    <t>4.1.1.</t>
  </si>
  <si>
    <t>Мероприятия по обеспечению пожарной безопасности</t>
  </si>
  <si>
    <t>отдел ГО и ЧС</t>
  </si>
  <si>
    <t xml:space="preserve">Областной бюджет </t>
  </si>
  <si>
    <t>Перечень программных мероприятий муниципальной программы                                                                                                                                   "Профилактика экстремизма и терроризма на территории Омсукчанского муниципального округа "</t>
  </si>
  <si>
    <t>Обобщение и распространение опыта проведения просветительских информационных мероприятий в учреждениях культуры, образования Омсукчанского муниципального округа по формированию толерантности и преодолению ксенофобии</t>
  </si>
  <si>
    <t>Управление образования, Управление  культуры, социальной и молодежной политики АОМО</t>
  </si>
  <si>
    <t>бюджет ОМО</t>
  </si>
  <si>
    <t xml:space="preserve">Муниципальные учреждения, подведомственные Управлению образования АОМО </t>
  </si>
  <si>
    <t xml:space="preserve">Муниципальные учреждения, подведомственные Управлению спорта и туризма АОМО </t>
  </si>
  <si>
    <t xml:space="preserve">Муниципальные учреждения, подведомственные Управлению культуры, соиальной и молодежной политики  АОМО </t>
  </si>
  <si>
    <t>Управление культуры, Управление образования администрации ОМО</t>
  </si>
  <si>
    <t xml:space="preserve">отдел ГО и ЧС АОМО,  ОМВД России по Омсукчанскому району </t>
  </si>
  <si>
    <t>Приобретение и установка (размещение) баннеров по профилактике экстремизма и терроризма на территории Омсукчанского  муниципального округа.</t>
  </si>
  <si>
    <t xml:space="preserve">Муниципальные учреждения, подведомственные Управлению культуры, молодежной и социальной политики АОМО </t>
  </si>
  <si>
    <t>МБУК "ЦД и НТ ОМО"</t>
  </si>
  <si>
    <t>2.1.3.</t>
  </si>
  <si>
    <t>Мероприятия по оборудованию квартир отдельных категорий граждан автономными пожарными извещателями и их техническому обслуживанию</t>
  </si>
  <si>
    <t>муниципального округа</t>
  </si>
  <si>
    <t>администрации</t>
  </si>
  <si>
    <t xml:space="preserve">Приложение </t>
  </si>
  <si>
    <t>к постановлению</t>
  </si>
  <si>
    <t xml:space="preserve">от 27.02.2024 № 76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</si>
</sst>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 applyAlignment="1"/>
    <xf numFmtId="164" fontId="3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BreakPreview" zoomScale="70" zoomScaleSheetLayoutView="70" workbookViewId="0">
      <selection activeCell="O7" sqref="O7"/>
    </sheetView>
  </sheetViews>
  <sheetFormatPr defaultRowHeight="15" x14ac:dyDescent="0.25"/>
  <cols>
    <col min="1" max="1" width="6.42578125" customWidth="1"/>
    <col min="2" max="2" width="49.85546875" customWidth="1"/>
    <col min="3" max="3" width="7.42578125" customWidth="1"/>
    <col min="4" max="4" width="20.85546875" customWidth="1"/>
    <col min="5" max="5" width="10.140625" customWidth="1"/>
    <col min="6" max="6" width="10.7109375" customWidth="1"/>
    <col min="7" max="7" width="9.5703125" bestFit="1" customWidth="1"/>
    <col min="9" max="9" width="10.7109375" style="53" bestFit="1" customWidth="1"/>
    <col min="10" max="10" width="9.5703125" customWidth="1"/>
  </cols>
  <sheetData>
    <row r="1" spans="1:16" ht="18.75" x14ac:dyDescent="0.3">
      <c r="A1" s="9"/>
      <c r="B1" s="9"/>
      <c r="C1" s="9"/>
      <c r="D1" s="9"/>
      <c r="E1" s="9"/>
      <c r="F1" s="9"/>
      <c r="G1" s="9"/>
      <c r="I1" s="50"/>
      <c r="K1" s="90" t="s">
        <v>85</v>
      </c>
      <c r="L1" s="90"/>
      <c r="M1" s="90"/>
      <c r="N1" s="54"/>
      <c r="O1" s="54"/>
      <c r="P1" s="54"/>
    </row>
    <row r="2" spans="1:16" ht="18.75" x14ac:dyDescent="0.3">
      <c r="A2" s="9"/>
      <c r="B2" s="9"/>
      <c r="C2" s="9"/>
      <c r="D2" s="9"/>
      <c r="E2" s="9"/>
      <c r="F2" s="9"/>
      <c r="G2" s="9"/>
      <c r="I2" s="50"/>
      <c r="K2" s="90" t="s">
        <v>86</v>
      </c>
      <c r="L2" s="90"/>
      <c r="M2" s="90"/>
      <c r="N2" s="54"/>
      <c r="O2" s="54"/>
      <c r="P2" s="54"/>
    </row>
    <row r="3" spans="1:16" ht="18.75" x14ac:dyDescent="0.3">
      <c r="A3" s="9"/>
      <c r="B3" s="9"/>
      <c r="C3" s="9"/>
      <c r="D3" s="9"/>
      <c r="E3" s="9"/>
      <c r="F3" s="9"/>
      <c r="G3" s="9"/>
      <c r="I3" s="50"/>
      <c r="K3" s="90" t="s">
        <v>84</v>
      </c>
      <c r="L3" s="90"/>
      <c r="M3" s="90"/>
      <c r="N3" s="54"/>
      <c r="O3" s="54"/>
      <c r="P3" s="54"/>
    </row>
    <row r="4" spans="1:16" ht="18.75" x14ac:dyDescent="0.3">
      <c r="A4" s="9"/>
      <c r="B4" s="9"/>
      <c r="C4" s="9"/>
      <c r="D4" s="9"/>
      <c r="E4" s="9"/>
      <c r="F4" s="9"/>
      <c r="G4" s="9"/>
      <c r="I4" s="50"/>
      <c r="K4" s="91" t="s">
        <v>83</v>
      </c>
      <c r="L4" s="91"/>
      <c r="M4" s="91"/>
      <c r="N4" s="54"/>
      <c r="O4" s="54"/>
      <c r="P4" s="54"/>
    </row>
    <row r="5" spans="1:16" ht="18.75" x14ac:dyDescent="0.3">
      <c r="A5" s="9"/>
      <c r="B5" s="9"/>
      <c r="C5" s="9"/>
      <c r="D5" s="9"/>
      <c r="E5" s="9"/>
      <c r="F5" s="9"/>
      <c r="G5" s="9"/>
      <c r="I5" s="50"/>
      <c r="K5" s="90" t="s">
        <v>87</v>
      </c>
      <c r="L5" s="90"/>
      <c r="M5" s="90"/>
      <c r="N5" s="54"/>
      <c r="O5" s="54"/>
      <c r="P5" s="54"/>
    </row>
    <row r="6" spans="1:16" ht="18.75" x14ac:dyDescent="0.3">
      <c r="A6" s="9"/>
      <c r="B6" s="9"/>
      <c r="C6" s="9"/>
      <c r="D6" s="9"/>
      <c r="E6" s="9"/>
      <c r="F6" s="9"/>
      <c r="G6" s="9"/>
      <c r="I6" s="50"/>
      <c r="P6" s="26"/>
    </row>
    <row r="7" spans="1:16" ht="15.75" x14ac:dyDescent="0.25">
      <c r="A7" s="9"/>
      <c r="B7" s="9"/>
      <c r="C7" s="9"/>
      <c r="D7" s="9"/>
      <c r="E7" s="9"/>
      <c r="F7" s="9"/>
      <c r="G7" s="9"/>
      <c r="H7" s="9"/>
      <c r="I7" s="50"/>
      <c r="J7" s="9"/>
    </row>
    <row r="8" spans="1:16" ht="61.5" customHeight="1" x14ac:dyDescent="0.25">
      <c r="A8" s="78" t="s">
        <v>69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10" spans="1:16" ht="15.75" customHeight="1" x14ac:dyDescent="0.25">
      <c r="A10" s="56" t="s">
        <v>11</v>
      </c>
      <c r="B10" s="65" t="s">
        <v>0</v>
      </c>
      <c r="C10" s="66" t="s">
        <v>10</v>
      </c>
      <c r="D10" s="65" t="s">
        <v>43</v>
      </c>
      <c r="E10" s="56" t="s">
        <v>42</v>
      </c>
      <c r="F10" s="56" t="s">
        <v>9</v>
      </c>
      <c r="G10" s="65" t="s">
        <v>8</v>
      </c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33.75" customHeight="1" x14ac:dyDescent="0.25">
      <c r="A11" s="57"/>
      <c r="B11" s="65"/>
      <c r="C11" s="67"/>
      <c r="D11" s="65"/>
      <c r="E11" s="57"/>
      <c r="F11" s="57"/>
      <c r="G11" s="38">
        <v>2021</v>
      </c>
      <c r="H11" s="38">
        <v>2022</v>
      </c>
      <c r="I11" s="38">
        <v>2023</v>
      </c>
      <c r="J11" s="46">
        <v>2024</v>
      </c>
      <c r="K11" s="46">
        <v>2025</v>
      </c>
      <c r="L11" s="30">
        <v>2026</v>
      </c>
      <c r="M11" s="30">
        <v>2027</v>
      </c>
      <c r="N11" s="30">
        <v>2028</v>
      </c>
      <c r="O11" s="30">
        <v>2029</v>
      </c>
      <c r="P11" s="30">
        <v>2030</v>
      </c>
    </row>
    <row r="12" spans="1:16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39">
        <v>7</v>
      </c>
      <c r="H12" s="39">
        <v>8</v>
      </c>
      <c r="I12" s="39">
        <v>9</v>
      </c>
      <c r="J12" s="47">
        <v>10</v>
      </c>
      <c r="K12" s="47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42" customHeight="1" x14ac:dyDescent="0.25">
      <c r="A13" s="68" t="s">
        <v>37</v>
      </c>
      <c r="B13" s="69"/>
      <c r="C13" s="69"/>
      <c r="D13" s="70"/>
      <c r="E13" s="18" t="s">
        <v>54</v>
      </c>
      <c r="F13" s="29">
        <f>SUM(G13:P13)</f>
        <v>611.70000000000005</v>
      </c>
      <c r="G13" s="40">
        <f t="shared" ref="G13:H13" si="0">G14+G15+G16+G17+G18+G19+G21+G20</f>
        <v>5.2</v>
      </c>
      <c r="H13" s="42">
        <f t="shared" si="0"/>
        <v>20.6</v>
      </c>
      <c r="I13" s="40">
        <f t="shared" ref="I13" si="1">I14+I15+I16+I17+I18+I19+I21+I20</f>
        <v>6.9</v>
      </c>
      <c r="J13" s="42">
        <f t="shared" ref="J13" si="2">J14+J15+J16+J17+J18+J19+J21+J20</f>
        <v>32</v>
      </c>
      <c r="K13" s="42">
        <f t="shared" ref="K13" si="3">K14+K15+K16+K17+K18+K19+K21+K20</f>
        <v>32</v>
      </c>
      <c r="L13" s="29">
        <f t="shared" ref="L13" si="4">L14+L15+L16+L17+L18+L19+L21+L20</f>
        <v>83</v>
      </c>
      <c r="M13" s="29">
        <f t="shared" ref="M13" si="5">M14+M15+M16+M17+M18+M19+M21+M20</f>
        <v>93</v>
      </c>
      <c r="N13" s="29">
        <f t="shared" ref="N13" si="6">N14+N15+N16+N17+N18+N19+N21+N20</f>
        <v>103</v>
      </c>
      <c r="O13" s="29">
        <f t="shared" ref="O13" si="7">O14+O15+O16+O17+O18+O19+O21+O20</f>
        <v>113</v>
      </c>
      <c r="P13" s="29">
        <f t="shared" ref="P13" si="8">P14+P15+P16+P17+P18+P19+P21+P20</f>
        <v>123</v>
      </c>
    </row>
    <row r="14" spans="1:16" ht="110.25" customHeight="1" x14ac:dyDescent="0.25">
      <c r="A14" s="15" t="s">
        <v>15</v>
      </c>
      <c r="B14" s="3" t="s">
        <v>55</v>
      </c>
      <c r="C14" s="61" t="s">
        <v>56</v>
      </c>
      <c r="D14" s="19" t="s">
        <v>67</v>
      </c>
      <c r="E14" s="56" t="s">
        <v>45</v>
      </c>
      <c r="F14" s="29">
        <f t="shared" ref="F14:F50" si="9">SUM(G14:P14)</f>
        <v>0</v>
      </c>
      <c r="G14" s="33">
        <v>0</v>
      </c>
      <c r="H14" s="43">
        <v>0</v>
      </c>
      <c r="I14" s="33">
        <v>0</v>
      </c>
      <c r="J14" s="43">
        <v>0</v>
      </c>
      <c r="K14" s="43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66.75" customHeight="1" x14ac:dyDescent="0.25">
      <c r="A15" s="15" t="s">
        <v>16</v>
      </c>
      <c r="B15" s="3" t="s">
        <v>1</v>
      </c>
      <c r="C15" s="63"/>
      <c r="D15" s="19" t="s">
        <v>57</v>
      </c>
      <c r="E15" s="58"/>
      <c r="F15" s="29">
        <f t="shared" si="9"/>
        <v>0</v>
      </c>
      <c r="G15" s="33">
        <v>0</v>
      </c>
      <c r="H15" s="43">
        <v>0</v>
      </c>
      <c r="I15" s="33">
        <v>0</v>
      </c>
      <c r="J15" s="43">
        <v>0</v>
      </c>
      <c r="K15" s="43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94.7" customHeight="1" x14ac:dyDescent="0.25">
      <c r="A16" s="15" t="s">
        <v>17</v>
      </c>
      <c r="B16" s="3" t="s">
        <v>70</v>
      </c>
      <c r="C16" s="63"/>
      <c r="D16" s="19" t="s">
        <v>71</v>
      </c>
      <c r="E16" s="58"/>
      <c r="F16" s="29">
        <f t="shared" si="9"/>
        <v>0</v>
      </c>
      <c r="G16" s="33">
        <v>0</v>
      </c>
      <c r="H16" s="43">
        <v>0</v>
      </c>
      <c r="I16" s="33">
        <v>0</v>
      </c>
      <c r="J16" s="43">
        <v>0</v>
      </c>
      <c r="K16" s="43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7" ht="66.75" customHeight="1" x14ac:dyDescent="0.25">
      <c r="A17" s="15" t="s">
        <v>18</v>
      </c>
      <c r="B17" s="3" t="s">
        <v>12</v>
      </c>
      <c r="C17" s="63"/>
      <c r="D17" s="19" t="s">
        <v>76</v>
      </c>
      <c r="E17" s="19" t="s">
        <v>72</v>
      </c>
      <c r="F17" s="29">
        <f t="shared" si="9"/>
        <v>90.1</v>
      </c>
      <c r="G17" s="33">
        <v>5.2</v>
      </c>
      <c r="H17" s="43">
        <v>6</v>
      </c>
      <c r="I17" s="33">
        <v>6.9</v>
      </c>
      <c r="J17" s="43">
        <v>6</v>
      </c>
      <c r="K17" s="43">
        <v>6</v>
      </c>
      <c r="L17" s="27">
        <v>10</v>
      </c>
      <c r="M17" s="27">
        <v>11</v>
      </c>
      <c r="N17" s="27">
        <v>12</v>
      </c>
      <c r="O17" s="27">
        <v>13</v>
      </c>
      <c r="P17" s="27">
        <v>14</v>
      </c>
    </row>
    <row r="18" spans="1:17" ht="65.25" customHeight="1" x14ac:dyDescent="0.25">
      <c r="A18" s="15" t="s">
        <v>19</v>
      </c>
      <c r="B18" s="3" t="s">
        <v>2</v>
      </c>
      <c r="C18" s="63"/>
      <c r="D18" s="19" t="s">
        <v>77</v>
      </c>
      <c r="E18" s="65" t="s">
        <v>45</v>
      </c>
      <c r="F18" s="29">
        <f t="shared" si="9"/>
        <v>0</v>
      </c>
      <c r="G18" s="33">
        <v>0</v>
      </c>
      <c r="H18" s="43">
        <v>0</v>
      </c>
      <c r="I18" s="33">
        <v>0</v>
      </c>
      <c r="J18" s="43">
        <v>0</v>
      </c>
      <c r="K18" s="43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7" ht="55.5" customHeight="1" x14ac:dyDescent="0.25">
      <c r="A19" s="8" t="s">
        <v>20</v>
      </c>
      <c r="B19" s="3" t="s">
        <v>13</v>
      </c>
      <c r="C19" s="63"/>
      <c r="D19" s="56" t="s">
        <v>58</v>
      </c>
      <c r="E19" s="65"/>
      <c r="F19" s="29">
        <f t="shared" si="9"/>
        <v>0</v>
      </c>
      <c r="G19" s="33">
        <v>0</v>
      </c>
      <c r="H19" s="43">
        <v>0</v>
      </c>
      <c r="I19" s="33">
        <v>0</v>
      </c>
      <c r="J19" s="43">
        <v>0</v>
      </c>
      <c r="K19" s="43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7" ht="94.7" customHeight="1" x14ac:dyDescent="0.25">
      <c r="A20" s="15" t="s">
        <v>21</v>
      </c>
      <c r="B20" s="3" t="s">
        <v>3</v>
      </c>
      <c r="C20" s="63"/>
      <c r="D20" s="57"/>
      <c r="E20" s="65"/>
      <c r="F20" s="29">
        <f t="shared" si="9"/>
        <v>0</v>
      </c>
      <c r="G20" s="33">
        <v>0</v>
      </c>
      <c r="H20" s="43">
        <v>0</v>
      </c>
      <c r="I20" s="33">
        <v>0</v>
      </c>
      <c r="J20" s="43">
        <v>0</v>
      </c>
      <c r="K20" s="43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7" ht="86.25" customHeight="1" x14ac:dyDescent="0.25">
      <c r="A21" s="5" t="s">
        <v>22</v>
      </c>
      <c r="B21" s="7" t="s">
        <v>14</v>
      </c>
      <c r="C21" s="63"/>
      <c r="D21" s="56" t="s">
        <v>67</v>
      </c>
      <c r="E21" s="58" t="s">
        <v>72</v>
      </c>
      <c r="F21" s="29">
        <f t="shared" si="9"/>
        <v>521.6</v>
      </c>
      <c r="G21" s="40">
        <v>0</v>
      </c>
      <c r="H21" s="42">
        <v>14.6</v>
      </c>
      <c r="I21" s="40">
        <f>SUM(I22:I25)</f>
        <v>0</v>
      </c>
      <c r="J21" s="42">
        <f t="shared" ref="J21:P21" si="10">SUM(J22:J25)</f>
        <v>26</v>
      </c>
      <c r="K21" s="42">
        <f t="shared" si="10"/>
        <v>26</v>
      </c>
      <c r="L21" s="29">
        <f t="shared" si="10"/>
        <v>73</v>
      </c>
      <c r="M21" s="29">
        <f t="shared" si="10"/>
        <v>82</v>
      </c>
      <c r="N21" s="29">
        <f t="shared" si="10"/>
        <v>91</v>
      </c>
      <c r="O21" s="29">
        <f t="shared" si="10"/>
        <v>100</v>
      </c>
      <c r="P21" s="29">
        <f t="shared" si="10"/>
        <v>109</v>
      </c>
    </row>
    <row r="22" spans="1:17" ht="69.75" customHeight="1" x14ac:dyDescent="0.25">
      <c r="A22" s="15" t="s">
        <v>46</v>
      </c>
      <c r="B22" s="3" t="s">
        <v>4</v>
      </c>
      <c r="C22" s="63"/>
      <c r="D22" s="58"/>
      <c r="E22" s="58"/>
      <c r="F22" s="29">
        <f t="shared" si="9"/>
        <v>105</v>
      </c>
      <c r="G22" s="33">
        <v>0</v>
      </c>
      <c r="H22" s="43">
        <v>0</v>
      </c>
      <c r="I22" s="33">
        <v>0</v>
      </c>
      <c r="J22" s="43">
        <v>5</v>
      </c>
      <c r="K22" s="43">
        <v>5</v>
      </c>
      <c r="L22" s="27">
        <v>15</v>
      </c>
      <c r="M22" s="27">
        <v>17</v>
      </c>
      <c r="N22" s="27">
        <v>19</v>
      </c>
      <c r="O22" s="27">
        <v>21</v>
      </c>
      <c r="P22" s="27">
        <v>23</v>
      </c>
    </row>
    <row r="23" spans="1:17" ht="59.25" customHeight="1" x14ac:dyDescent="0.25">
      <c r="A23" s="15" t="s">
        <v>47</v>
      </c>
      <c r="B23" s="3" t="s">
        <v>5</v>
      </c>
      <c r="C23" s="63"/>
      <c r="D23" s="58"/>
      <c r="E23" s="58"/>
      <c r="F23" s="29">
        <f t="shared" si="9"/>
        <v>325.60000000000002</v>
      </c>
      <c r="G23" s="33">
        <v>0</v>
      </c>
      <c r="H23" s="43">
        <v>14.6</v>
      </c>
      <c r="I23" s="33">
        <v>0</v>
      </c>
      <c r="J23" s="43">
        <v>18</v>
      </c>
      <c r="K23" s="43">
        <v>18</v>
      </c>
      <c r="L23" s="27">
        <v>45</v>
      </c>
      <c r="M23" s="27">
        <v>50</v>
      </c>
      <c r="N23" s="27">
        <v>55</v>
      </c>
      <c r="O23" s="27">
        <v>60</v>
      </c>
      <c r="P23" s="27">
        <v>65</v>
      </c>
    </row>
    <row r="24" spans="1:17" ht="61.15" customHeight="1" x14ac:dyDescent="0.25">
      <c r="A24" s="5" t="s">
        <v>48</v>
      </c>
      <c r="B24" s="3" t="s">
        <v>78</v>
      </c>
      <c r="C24" s="63"/>
      <c r="D24" s="58"/>
      <c r="E24" s="58"/>
      <c r="F24" s="29">
        <f t="shared" si="9"/>
        <v>0</v>
      </c>
      <c r="G24" s="41">
        <v>0</v>
      </c>
      <c r="H24" s="44">
        <v>0</v>
      </c>
      <c r="I24" s="41">
        <v>0</v>
      </c>
      <c r="J24" s="44">
        <v>0</v>
      </c>
      <c r="K24" s="44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</row>
    <row r="25" spans="1:17" ht="56.25" customHeight="1" x14ac:dyDescent="0.25">
      <c r="A25" s="15" t="s">
        <v>49</v>
      </c>
      <c r="B25" s="3" t="s">
        <v>6</v>
      </c>
      <c r="C25" s="62"/>
      <c r="D25" s="57"/>
      <c r="E25" s="57"/>
      <c r="F25" s="29">
        <f t="shared" si="9"/>
        <v>91</v>
      </c>
      <c r="G25" s="33">
        <v>0</v>
      </c>
      <c r="H25" s="43">
        <v>0</v>
      </c>
      <c r="I25" s="33">
        <v>0</v>
      </c>
      <c r="J25" s="43">
        <v>3</v>
      </c>
      <c r="K25" s="43">
        <v>3</v>
      </c>
      <c r="L25" s="27">
        <v>13</v>
      </c>
      <c r="M25" s="27">
        <v>15</v>
      </c>
      <c r="N25" s="27">
        <v>17</v>
      </c>
      <c r="O25" s="27">
        <v>19</v>
      </c>
      <c r="P25" s="27">
        <v>21</v>
      </c>
    </row>
    <row r="26" spans="1:17" ht="42.75" customHeight="1" x14ac:dyDescent="0.25">
      <c r="A26" s="68" t="s">
        <v>41</v>
      </c>
      <c r="B26" s="69"/>
      <c r="C26" s="69"/>
      <c r="D26" s="69"/>
      <c r="E26" s="23" t="s">
        <v>54</v>
      </c>
      <c r="F26" s="55">
        <f>F27+F41</f>
        <v>43897.799999999996</v>
      </c>
      <c r="G26" s="40">
        <f t="shared" ref="G26:P26" si="11">G27+G41</f>
        <v>3744.2000000000003</v>
      </c>
      <c r="H26" s="42">
        <f t="shared" si="11"/>
        <v>4092.1</v>
      </c>
      <c r="I26" s="40">
        <f t="shared" si="11"/>
        <v>5499.1</v>
      </c>
      <c r="J26" s="42">
        <f t="shared" si="11"/>
        <v>3699.1000000000004</v>
      </c>
      <c r="K26" s="42">
        <f t="shared" si="11"/>
        <v>3700.1000000000004</v>
      </c>
      <c r="L26" s="29">
        <f t="shared" si="11"/>
        <v>3700.1000000000004</v>
      </c>
      <c r="M26" s="29">
        <f t="shared" si="11"/>
        <v>4583.2999999999993</v>
      </c>
      <c r="N26" s="29">
        <f t="shared" si="11"/>
        <v>4766.7</v>
      </c>
      <c r="O26" s="29">
        <f t="shared" si="11"/>
        <v>4957.3999999999996</v>
      </c>
      <c r="P26" s="29">
        <f t="shared" si="11"/>
        <v>5155.7</v>
      </c>
    </row>
    <row r="27" spans="1:17" ht="48.75" customHeight="1" x14ac:dyDescent="0.25">
      <c r="A27" s="1" t="s">
        <v>23</v>
      </c>
      <c r="B27" s="3" t="s">
        <v>38</v>
      </c>
      <c r="C27" s="4"/>
      <c r="D27" s="10"/>
      <c r="E27" s="24" t="s">
        <v>50</v>
      </c>
      <c r="F27" s="29">
        <f t="shared" si="9"/>
        <v>31676.1</v>
      </c>
      <c r="G27" s="34">
        <f>G28+G35+G39</f>
        <v>2275.8000000000002</v>
      </c>
      <c r="H27" s="45">
        <f t="shared" ref="H27" si="12">H28+H35</f>
        <v>2462.5</v>
      </c>
      <c r="I27" s="34">
        <f>I28+I35+I39</f>
        <v>4629.3</v>
      </c>
      <c r="J27" s="34">
        <f t="shared" ref="J27:P27" si="13">J28+J35+J39</f>
        <v>2793.9</v>
      </c>
      <c r="K27" s="34">
        <f t="shared" si="13"/>
        <v>2794.9</v>
      </c>
      <c r="L27" s="34">
        <f t="shared" si="13"/>
        <v>2794.9</v>
      </c>
      <c r="M27" s="34">
        <f t="shared" si="13"/>
        <v>3279.2</v>
      </c>
      <c r="N27" s="34">
        <f t="shared" si="13"/>
        <v>3410.2999999999997</v>
      </c>
      <c r="O27" s="34">
        <f t="shared" si="13"/>
        <v>3546.7</v>
      </c>
      <c r="P27" s="34">
        <f t="shared" si="13"/>
        <v>3688.6</v>
      </c>
    </row>
    <row r="28" spans="1:17" ht="23.25" customHeight="1" x14ac:dyDescent="0.25">
      <c r="A28" s="61" t="s">
        <v>30</v>
      </c>
      <c r="B28" s="59" t="s">
        <v>73</v>
      </c>
      <c r="C28" s="61" t="s">
        <v>56</v>
      </c>
      <c r="D28" s="17"/>
      <c r="E28" s="24" t="s">
        <v>44</v>
      </c>
      <c r="F28" s="29">
        <f t="shared" si="9"/>
        <v>21708.500000000004</v>
      </c>
      <c r="G28" s="34">
        <f t="shared" ref="G28:H28" si="14">SUM(G29:G34)</f>
        <v>1733.5</v>
      </c>
      <c r="H28" s="45">
        <f t="shared" si="14"/>
        <v>1907.7</v>
      </c>
      <c r="I28" s="34">
        <f t="shared" ref="I28:P28" si="15">SUM(I29:I34)</f>
        <v>3478.6000000000004</v>
      </c>
      <c r="J28" s="45">
        <f t="shared" si="15"/>
        <v>1859.1999999999998</v>
      </c>
      <c r="K28" s="45">
        <f t="shared" si="15"/>
        <v>1859.1999999999998</v>
      </c>
      <c r="L28" s="28">
        <f t="shared" si="15"/>
        <v>1859.1999999999998</v>
      </c>
      <c r="M28" s="28">
        <f t="shared" si="15"/>
        <v>2122.1</v>
      </c>
      <c r="N28" s="28">
        <f t="shared" si="15"/>
        <v>2206.9</v>
      </c>
      <c r="O28" s="28">
        <f t="shared" si="15"/>
        <v>2295.1999999999998</v>
      </c>
      <c r="P28" s="28">
        <f t="shared" si="15"/>
        <v>2386.9</v>
      </c>
      <c r="Q28" s="31"/>
    </row>
    <row r="29" spans="1:17" ht="30.2" customHeight="1" x14ac:dyDescent="0.25">
      <c r="A29" s="63"/>
      <c r="B29" s="80"/>
      <c r="C29" s="63"/>
      <c r="D29" s="22" t="s">
        <v>25</v>
      </c>
      <c r="E29" s="58" t="s">
        <v>72</v>
      </c>
      <c r="F29" s="29">
        <f t="shared" si="9"/>
        <v>3915.9</v>
      </c>
      <c r="G29" s="33">
        <v>302</v>
      </c>
      <c r="H29" s="43">
        <v>314</v>
      </c>
      <c r="I29" s="33">
        <v>687</v>
      </c>
      <c r="J29" s="43">
        <v>330.1</v>
      </c>
      <c r="K29" s="43">
        <v>330.1</v>
      </c>
      <c r="L29" s="27">
        <v>330.1</v>
      </c>
      <c r="M29" s="27">
        <v>382.1</v>
      </c>
      <c r="N29" s="27">
        <v>397.4</v>
      </c>
      <c r="O29" s="27">
        <v>413.3</v>
      </c>
      <c r="P29" s="27">
        <v>429.8</v>
      </c>
    </row>
    <row r="30" spans="1:17" ht="24.75" customHeight="1" x14ac:dyDescent="0.25">
      <c r="A30" s="63"/>
      <c r="B30" s="80"/>
      <c r="C30" s="63"/>
      <c r="D30" s="22" t="s">
        <v>26</v>
      </c>
      <c r="E30" s="58"/>
      <c r="F30" s="29">
        <f t="shared" si="9"/>
        <v>2883.3</v>
      </c>
      <c r="G30" s="33">
        <v>226</v>
      </c>
      <c r="H30" s="43">
        <v>244</v>
      </c>
      <c r="I30" s="33">
        <v>464.8</v>
      </c>
      <c r="J30" s="43">
        <v>244.7</v>
      </c>
      <c r="K30" s="43">
        <v>244.7</v>
      </c>
      <c r="L30" s="27">
        <v>244.7</v>
      </c>
      <c r="M30" s="27">
        <v>286</v>
      </c>
      <c r="N30" s="27">
        <v>297.39999999999998</v>
      </c>
      <c r="O30" s="27">
        <v>309.3</v>
      </c>
      <c r="P30" s="27">
        <v>321.7</v>
      </c>
    </row>
    <row r="31" spans="1:17" ht="33.75" customHeight="1" x14ac:dyDescent="0.25">
      <c r="A31" s="63"/>
      <c r="B31" s="80"/>
      <c r="C31" s="63"/>
      <c r="D31" s="22" t="s">
        <v>27</v>
      </c>
      <c r="E31" s="58"/>
      <c r="F31" s="29">
        <f t="shared" si="9"/>
        <v>3869.8000000000006</v>
      </c>
      <c r="G31" s="33">
        <v>309</v>
      </c>
      <c r="H31" s="43">
        <v>380.7</v>
      </c>
      <c r="I31" s="33">
        <v>534.6</v>
      </c>
      <c r="J31" s="43">
        <v>328.4</v>
      </c>
      <c r="K31" s="43">
        <v>328.4</v>
      </c>
      <c r="L31" s="27">
        <v>328.4</v>
      </c>
      <c r="M31" s="27">
        <v>391</v>
      </c>
      <c r="N31" s="27">
        <v>406.6</v>
      </c>
      <c r="O31" s="27">
        <v>422.9</v>
      </c>
      <c r="P31" s="27">
        <v>439.8</v>
      </c>
    </row>
    <row r="32" spans="1:17" ht="29.25" customHeight="1" x14ac:dyDescent="0.25">
      <c r="A32" s="63"/>
      <c r="B32" s="80"/>
      <c r="C32" s="63"/>
      <c r="D32" s="22" t="s">
        <v>28</v>
      </c>
      <c r="E32" s="58"/>
      <c r="F32" s="29">
        <f t="shared" si="9"/>
        <v>4370</v>
      </c>
      <c r="G32" s="33">
        <v>351</v>
      </c>
      <c r="H32" s="43">
        <v>366</v>
      </c>
      <c r="I32" s="33">
        <v>702.4</v>
      </c>
      <c r="J32" s="43">
        <v>355</v>
      </c>
      <c r="K32" s="43">
        <v>355</v>
      </c>
      <c r="L32" s="27">
        <v>355</v>
      </c>
      <c r="M32" s="27">
        <v>444</v>
      </c>
      <c r="N32" s="27">
        <v>461.8</v>
      </c>
      <c r="O32" s="27">
        <v>480.3</v>
      </c>
      <c r="P32" s="27">
        <v>499.5</v>
      </c>
    </row>
    <row r="33" spans="1:16" ht="31.7" customHeight="1" x14ac:dyDescent="0.25">
      <c r="A33" s="63"/>
      <c r="B33" s="80"/>
      <c r="C33" s="63"/>
      <c r="D33" s="22" t="s">
        <v>29</v>
      </c>
      <c r="E33" s="58"/>
      <c r="F33" s="29">
        <f t="shared" si="9"/>
        <v>2872.3</v>
      </c>
      <c r="G33" s="33">
        <v>249.2</v>
      </c>
      <c r="H33" s="43">
        <v>286.8</v>
      </c>
      <c r="I33" s="33">
        <v>519.9</v>
      </c>
      <c r="J33" s="43">
        <v>250.8</v>
      </c>
      <c r="K33" s="43">
        <v>250.8</v>
      </c>
      <c r="L33" s="27">
        <v>250.8</v>
      </c>
      <c r="M33" s="27">
        <v>250.6</v>
      </c>
      <c r="N33" s="27">
        <v>260.60000000000002</v>
      </c>
      <c r="O33" s="27">
        <v>271</v>
      </c>
      <c r="P33" s="27">
        <v>281.8</v>
      </c>
    </row>
    <row r="34" spans="1:16" ht="30.75" customHeight="1" x14ac:dyDescent="0.25">
      <c r="A34" s="62"/>
      <c r="B34" s="60"/>
      <c r="C34" s="63"/>
      <c r="D34" s="22" t="s">
        <v>59</v>
      </c>
      <c r="E34" s="57"/>
      <c r="F34" s="29">
        <f t="shared" si="9"/>
        <v>3797.2000000000003</v>
      </c>
      <c r="G34" s="33">
        <v>296.3</v>
      </c>
      <c r="H34" s="43">
        <v>316.2</v>
      </c>
      <c r="I34" s="33">
        <v>569.9</v>
      </c>
      <c r="J34" s="43">
        <v>350.2</v>
      </c>
      <c r="K34" s="43">
        <v>350.2</v>
      </c>
      <c r="L34" s="27">
        <v>350.2</v>
      </c>
      <c r="M34" s="27">
        <v>368.4</v>
      </c>
      <c r="N34" s="27">
        <v>383.1</v>
      </c>
      <c r="O34" s="27">
        <v>398.4</v>
      </c>
      <c r="P34" s="27">
        <v>414.3</v>
      </c>
    </row>
    <row r="35" spans="1:16" ht="18.75" customHeight="1" x14ac:dyDescent="0.25">
      <c r="A35" s="61" t="s">
        <v>31</v>
      </c>
      <c r="B35" s="59" t="s">
        <v>74</v>
      </c>
      <c r="C35" s="63"/>
      <c r="D35" s="20"/>
      <c r="E35" s="24" t="s">
        <v>44</v>
      </c>
      <c r="F35" s="29">
        <f t="shared" si="9"/>
        <v>6595.9999999999991</v>
      </c>
      <c r="G35" s="34">
        <f t="shared" ref="G35:H35" si="16">SUM(G36:G38)</f>
        <v>542.29999999999995</v>
      </c>
      <c r="H35" s="45">
        <f t="shared" si="16"/>
        <v>554.79999999999995</v>
      </c>
      <c r="I35" s="34">
        <f t="shared" ref="I35:P35" si="17">SUM(I36:I38)</f>
        <v>786.3</v>
      </c>
      <c r="J35" s="45">
        <f t="shared" si="17"/>
        <v>572.79999999999995</v>
      </c>
      <c r="K35" s="45">
        <f t="shared" si="17"/>
        <v>573.79999999999995</v>
      </c>
      <c r="L35" s="28">
        <f t="shared" si="17"/>
        <v>573.79999999999995</v>
      </c>
      <c r="M35" s="28">
        <f t="shared" si="17"/>
        <v>704.59999999999991</v>
      </c>
      <c r="N35" s="28">
        <f t="shared" si="17"/>
        <v>732.8</v>
      </c>
      <c r="O35" s="28">
        <f t="shared" si="17"/>
        <v>762.09999999999991</v>
      </c>
      <c r="P35" s="28">
        <f t="shared" si="17"/>
        <v>792.69999999999993</v>
      </c>
    </row>
    <row r="36" spans="1:16" ht="24.75" customHeight="1" x14ac:dyDescent="0.25">
      <c r="A36" s="63"/>
      <c r="B36" s="80"/>
      <c r="C36" s="63"/>
      <c r="D36" s="22" t="s">
        <v>62</v>
      </c>
      <c r="E36" s="58" t="s">
        <v>72</v>
      </c>
      <c r="F36" s="29">
        <f t="shared" si="9"/>
        <v>2061.8999999999996</v>
      </c>
      <c r="G36" s="33">
        <v>169.6</v>
      </c>
      <c r="H36" s="43">
        <v>186.4</v>
      </c>
      <c r="I36" s="33">
        <v>204.6</v>
      </c>
      <c r="J36" s="43">
        <v>196</v>
      </c>
      <c r="K36" s="43">
        <v>197</v>
      </c>
      <c r="L36" s="27">
        <v>197</v>
      </c>
      <c r="M36" s="27">
        <v>214.6</v>
      </c>
      <c r="N36" s="27">
        <v>223.2</v>
      </c>
      <c r="O36" s="27">
        <v>232.1</v>
      </c>
      <c r="P36" s="27">
        <v>241.4</v>
      </c>
    </row>
    <row r="37" spans="1:16" ht="36" customHeight="1" x14ac:dyDescent="0.25">
      <c r="A37" s="63"/>
      <c r="B37" s="80"/>
      <c r="C37" s="63"/>
      <c r="D37" s="22" t="s">
        <v>32</v>
      </c>
      <c r="E37" s="58"/>
      <c r="F37" s="29">
        <f t="shared" si="9"/>
        <v>2576.5000000000005</v>
      </c>
      <c r="G37" s="33">
        <v>198</v>
      </c>
      <c r="H37" s="43">
        <v>206.4</v>
      </c>
      <c r="I37" s="33">
        <v>411.3</v>
      </c>
      <c r="J37" s="43">
        <v>206.4</v>
      </c>
      <c r="K37" s="43">
        <v>206.4</v>
      </c>
      <c r="L37" s="27">
        <v>206.4</v>
      </c>
      <c r="M37" s="27">
        <v>268.8</v>
      </c>
      <c r="N37" s="27">
        <v>279.60000000000002</v>
      </c>
      <c r="O37" s="27">
        <v>290.8</v>
      </c>
      <c r="P37" s="27">
        <v>302.39999999999998</v>
      </c>
    </row>
    <row r="38" spans="1:16" ht="58.7" customHeight="1" x14ac:dyDescent="0.25">
      <c r="A38" s="63"/>
      <c r="B38" s="60"/>
      <c r="C38" s="63"/>
      <c r="D38" s="22" t="s">
        <v>33</v>
      </c>
      <c r="E38" s="57"/>
      <c r="F38" s="29">
        <f t="shared" si="9"/>
        <v>1957.6000000000001</v>
      </c>
      <c r="G38" s="33">
        <v>174.7</v>
      </c>
      <c r="H38" s="43">
        <v>162</v>
      </c>
      <c r="I38" s="33">
        <v>170.4</v>
      </c>
      <c r="J38" s="43">
        <v>170.4</v>
      </c>
      <c r="K38" s="43">
        <v>170.4</v>
      </c>
      <c r="L38" s="27">
        <v>170.4</v>
      </c>
      <c r="M38" s="27">
        <v>221.2</v>
      </c>
      <c r="N38" s="27">
        <v>230</v>
      </c>
      <c r="O38" s="27">
        <v>239.2</v>
      </c>
      <c r="P38" s="27">
        <v>248.9</v>
      </c>
    </row>
    <row r="39" spans="1:16" ht="36" customHeight="1" x14ac:dyDescent="0.25">
      <c r="A39" s="61" t="s">
        <v>81</v>
      </c>
      <c r="B39" s="59" t="s">
        <v>79</v>
      </c>
      <c r="C39" s="63"/>
      <c r="D39" s="20"/>
      <c r="E39" s="24" t="s">
        <v>44</v>
      </c>
      <c r="F39" s="29">
        <f t="shared" ref="F39" si="18">SUM(G39:P39)</f>
        <v>3371.6</v>
      </c>
      <c r="G39" s="34">
        <f t="shared" ref="G39:P39" si="19">SUM(G40:G40)</f>
        <v>0</v>
      </c>
      <c r="H39" s="45">
        <f t="shared" si="19"/>
        <v>0</v>
      </c>
      <c r="I39" s="34">
        <f t="shared" si="19"/>
        <v>364.4</v>
      </c>
      <c r="J39" s="45">
        <f t="shared" si="19"/>
        <v>361.9</v>
      </c>
      <c r="K39" s="45">
        <f t="shared" si="19"/>
        <v>361.9</v>
      </c>
      <c r="L39" s="28">
        <f t="shared" si="19"/>
        <v>361.9</v>
      </c>
      <c r="M39" s="28">
        <f t="shared" si="19"/>
        <v>452.5</v>
      </c>
      <c r="N39" s="28">
        <f t="shared" si="19"/>
        <v>470.6</v>
      </c>
      <c r="O39" s="28">
        <f t="shared" si="19"/>
        <v>489.4</v>
      </c>
      <c r="P39" s="28">
        <f t="shared" si="19"/>
        <v>509</v>
      </c>
    </row>
    <row r="40" spans="1:16" ht="58.7" customHeight="1" x14ac:dyDescent="0.25">
      <c r="A40" s="62"/>
      <c r="B40" s="60"/>
      <c r="C40" s="63"/>
      <c r="D40" s="22" t="s">
        <v>80</v>
      </c>
      <c r="E40" s="49"/>
      <c r="F40" s="29"/>
      <c r="G40" s="33"/>
      <c r="H40" s="43"/>
      <c r="I40" s="33">
        <v>364.4</v>
      </c>
      <c r="J40" s="43">
        <v>361.9</v>
      </c>
      <c r="K40" s="43">
        <v>361.9</v>
      </c>
      <c r="L40" s="27">
        <v>361.9</v>
      </c>
      <c r="M40" s="27">
        <v>452.5</v>
      </c>
      <c r="N40" s="27">
        <v>470.6</v>
      </c>
      <c r="O40" s="27">
        <v>489.4</v>
      </c>
      <c r="P40" s="27">
        <v>509</v>
      </c>
    </row>
    <row r="41" spans="1:16" ht="49.7" customHeight="1" x14ac:dyDescent="0.25">
      <c r="A41" s="14" t="s">
        <v>24</v>
      </c>
      <c r="B41" s="3" t="s">
        <v>39</v>
      </c>
      <c r="C41" s="63"/>
      <c r="D41" s="14"/>
      <c r="E41" s="24" t="s">
        <v>50</v>
      </c>
      <c r="F41" s="29">
        <f t="shared" si="9"/>
        <v>12221.699999999999</v>
      </c>
      <c r="G41" s="34">
        <f t="shared" ref="G41" si="20">SUM(G42:G45)</f>
        <v>1468.4</v>
      </c>
      <c r="H41" s="45">
        <f t="shared" ref="H41" si="21">SUM(H42:H45)</f>
        <v>1629.6</v>
      </c>
      <c r="I41" s="34">
        <f t="shared" ref="I41" si="22">SUM(I42:I45)</f>
        <v>869.8</v>
      </c>
      <c r="J41" s="45">
        <f t="shared" ref="J41" si="23">SUM(J42:J45)</f>
        <v>905.2</v>
      </c>
      <c r="K41" s="45">
        <f t="shared" ref="K41" si="24">SUM(K42:K45)</f>
        <v>905.2</v>
      </c>
      <c r="L41" s="28">
        <f t="shared" ref="L41" si="25">SUM(L42:L45)</f>
        <v>905.2</v>
      </c>
      <c r="M41" s="28">
        <f t="shared" ref="M41" si="26">SUM(M42:M45)</f>
        <v>1304.0999999999999</v>
      </c>
      <c r="N41" s="28">
        <f t="shared" ref="N41" si="27">SUM(N42:N45)</f>
        <v>1356.3999999999999</v>
      </c>
      <c r="O41" s="28">
        <f t="shared" ref="O41" si="28">SUM(O42:O45)</f>
        <v>1410.6999999999998</v>
      </c>
      <c r="P41" s="28">
        <f t="shared" ref="P41" si="29">SUM(P42:P45)</f>
        <v>1467.1</v>
      </c>
    </row>
    <row r="42" spans="1:16" ht="17.45" customHeight="1" x14ac:dyDescent="0.25">
      <c r="A42" s="63" t="s">
        <v>35</v>
      </c>
      <c r="B42" s="80" t="s">
        <v>75</v>
      </c>
      <c r="C42" s="63"/>
      <c r="D42" s="22" t="s">
        <v>61</v>
      </c>
      <c r="E42" s="56" t="s">
        <v>72</v>
      </c>
      <c r="F42" s="29">
        <f t="shared" si="9"/>
        <v>4619.8</v>
      </c>
      <c r="G42" s="33">
        <v>494.4</v>
      </c>
      <c r="H42" s="43">
        <v>315.8</v>
      </c>
      <c r="I42" s="33">
        <v>315.7</v>
      </c>
      <c r="J42" s="43">
        <v>320.39999999999998</v>
      </c>
      <c r="K42" s="43">
        <v>320.39999999999998</v>
      </c>
      <c r="L42" s="27">
        <v>320.39999999999998</v>
      </c>
      <c r="M42" s="27">
        <v>596.4</v>
      </c>
      <c r="N42" s="27">
        <v>620.29999999999995</v>
      </c>
      <c r="O42" s="27">
        <v>645.1</v>
      </c>
      <c r="P42" s="27">
        <v>670.9</v>
      </c>
    </row>
    <row r="43" spans="1:16" ht="25.15" customHeight="1" x14ac:dyDescent="0.25">
      <c r="A43" s="63"/>
      <c r="B43" s="80"/>
      <c r="C43" s="63"/>
      <c r="D43" s="22" t="s">
        <v>60</v>
      </c>
      <c r="E43" s="58"/>
      <c r="F43" s="29">
        <f t="shared" si="9"/>
        <v>814.4</v>
      </c>
      <c r="G43" s="33">
        <v>412.5</v>
      </c>
      <c r="H43" s="43">
        <v>401.9</v>
      </c>
      <c r="I43" s="33">
        <v>0</v>
      </c>
      <c r="J43" s="43">
        <v>0</v>
      </c>
      <c r="K43" s="43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ht="18" customHeight="1" x14ac:dyDescent="0.25">
      <c r="A44" s="63"/>
      <c r="B44" s="80"/>
      <c r="C44" s="63"/>
      <c r="D44" s="22" t="s">
        <v>57</v>
      </c>
      <c r="E44" s="58"/>
      <c r="F44" s="29">
        <f t="shared" si="9"/>
        <v>5932.5</v>
      </c>
      <c r="G44" s="33">
        <v>483.5</v>
      </c>
      <c r="H44" s="43">
        <v>833.9</v>
      </c>
      <c r="I44" s="33">
        <v>476.1</v>
      </c>
      <c r="J44" s="43">
        <v>506.8</v>
      </c>
      <c r="K44" s="43">
        <v>506.8</v>
      </c>
      <c r="L44" s="27">
        <v>506.8</v>
      </c>
      <c r="M44" s="27">
        <v>616.6</v>
      </c>
      <c r="N44" s="27">
        <v>641.29999999999995</v>
      </c>
      <c r="O44" s="27">
        <v>667</v>
      </c>
      <c r="P44" s="27">
        <v>693.7</v>
      </c>
    </row>
    <row r="45" spans="1:16" ht="30.2" customHeight="1" x14ac:dyDescent="0.25">
      <c r="A45" s="62"/>
      <c r="B45" s="60"/>
      <c r="C45" s="62"/>
      <c r="D45" s="21" t="s">
        <v>36</v>
      </c>
      <c r="E45" s="57"/>
      <c r="F45" s="29">
        <f t="shared" si="9"/>
        <v>855</v>
      </c>
      <c r="G45" s="33">
        <v>78</v>
      </c>
      <c r="H45" s="43">
        <v>78</v>
      </c>
      <c r="I45" s="33">
        <v>78</v>
      </c>
      <c r="J45" s="43">
        <v>78</v>
      </c>
      <c r="K45" s="43">
        <v>78</v>
      </c>
      <c r="L45" s="27">
        <v>78</v>
      </c>
      <c r="M45" s="27">
        <v>91.1</v>
      </c>
      <c r="N45" s="27">
        <v>94.8</v>
      </c>
      <c r="O45" s="27">
        <v>98.6</v>
      </c>
      <c r="P45" s="27">
        <v>102.5</v>
      </c>
    </row>
    <row r="46" spans="1:16" ht="39.200000000000003" customHeight="1" x14ac:dyDescent="0.25">
      <c r="A46" s="71" t="s">
        <v>51</v>
      </c>
      <c r="B46" s="72"/>
      <c r="C46" s="72"/>
      <c r="D46" s="72"/>
      <c r="E46" s="24" t="s">
        <v>54</v>
      </c>
      <c r="F46" s="29">
        <f t="shared" si="9"/>
        <v>185</v>
      </c>
      <c r="G46" s="34">
        <f t="shared" ref="G46:P46" si="30">G47</f>
        <v>15</v>
      </c>
      <c r="H46" s="45">
        <f t="shared" si="30"/>
        <v>15</v>
      </c>
      <c r="I46" s="34">
        <f t="shared" si="30"/>
        <v>15</v>
      </c>
      <c r="J46" s="45">
        <f t="shared" si="30"/>
        <v>15</v>
      </c>
      <c r="K46" s="45">
        <v>15</v>
      </c>
      <c r="L46" s="28">
        <f t="shared" si="30"/>
        <v>20</v>
      </c>
      <c r="M46" s="28">
        <f t="shared" si="30"/>
        <v>21</v>
      </c>
      <c r="N46" s="28">
        <f t="shared" si="30"/>
        <v>22</v>
      </c>
      <c r="O46" s="28">
        <f t="shared" si="30"/>
        <v>23</v>
      </c>
      <c r="P46" s="28">
        <f t="shared" si="30"/>
        <v>24</v>
      </c>
    </row>
    <row r="47" spans="1:16" ht="33.75" customHeight="1" x14ac:dyDescent="0.25">
      <c r="A47" s="1" t="s">
        <v>34</v>
      </c>
      <c r="B47" s="6" t="s">
        <v>53</v>
      </c>
      <c r="C47" s="16"/>
      <c r="D47" s="10"/>
      <c r="E47" s="24" t="s">
        <v>50</v>
      </c>
      <c r="F47" s="29">
        <f t="shared" si="9"/>
        <v>185</v>
      </c>
      <c r="G47" s="33">
        <f t="shared" ref="G47:J47" si="31">SUM(G48)</f>
        <v>15</v>
      </c>
      <c r="H47" s="43">
        <f t="shared" si="31"/>
        <v>15</v>
      </c>
      <c r="I47" s="33">
        <f t="shared" si="31"/>
        <v>15</v>
      </c>
      <c r="J47" s="43">
        <f t="shared" si="31"/>
        <v>15</v>
      </c>
      <c r="K47" s="43">
        <v>15</v>
      </c>
      <c r="L47" s="27">
        <f t="shared" ref="L47:P47" si="32">SUM(L48)</f>
        <v>20</v>
      </c>
      <c r="M47" s="27">
        <f t="shared" si="32"/>
        <v>21</v>
      </c>
      <c r="N47" s="27">
        <f t="shared" si="32"/>
        <v>22</v>
      </c>
      <c r="O47" s="27">
        <f t="shared" si="32"/>
        <v>23</v>
      </c>
      <c r="P47" s="27">
        <f t="shared" si="32"/>
        <v>24</v>
      </c>
    </row>
    <row r="48" spans="1:16" ht="54.75" customHeight="1" x14ac:dyDescent="0.25">
      <c r="A48" s="16" t="s">
        <v>52</v>
      </c>
      <c r="B48" s="6" t="s">
        <v>7</v>
      </c>
      <c r="C48" s="16" t="s">
        <v>56</v>
      </c>
      <c r="D48" s="35" t="s">
        <v>67</v>
      </c>
      <c r="E48" s="19" t="s">
        <v>72</v>
      </c>
      <c r="F48" s="29">
        <f t="shared" si="9"/>
        <v>185</v>
      </c>
      <c r="G48" s="33">
        <v>15</v>
      </c>
      <c r="H48" s="43">
        <v>15</v>
      </c>
      <c r="I48" s="33">
        <v>15</v>
      </c>
      <c r="J48" s="43">
        <v>15</v>
      </c>
      <c r="K48" s="43">
        <v>15</v>
      </c>
      <c r="L48" s="27">
        <v>20</v>
      </c>
      <c r="M48" s="27">
        <v>21</v>
      </c>
      <c r="N48" s="27">
        <v>22</v>
      </c>
      <c r="O48" s="27">
        <v>23</v>
      </c>
      <c r="P48" s="27">
        <v>24</v>
      </c>
    </row>
    <row r="49" spans="1:17" ht="37.5" customHeight="1" x14ac:dyDescent="0.25">
      <c r="A49" s="71" t="s">
        <v>63</v>
      </c>
      <c r="B49" s="76"/>
      <c r="C49" s="76"/>
      <c r="D49" s="77"/>
      <c r="E49" s="24" t="s">
        <v>54</v>
      </c>
      <c r="F49" s="29">
        <f>SUM(G49:P49)</f>
        <v>2127.9</v>
      </c>
      <c r="G49" s="34">
        <v>600</v>
      </c>
      <c r="H49" s="45">
        <v>458.4</v>
      </c>
      <c r="I49" s="34">
        <f>I50</f>
        <v>1069.5</v>
      </c>
      <c r="J49" s="45">
        <v>0</v>
      </c>
      <c r="K49" s="45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1:17" ht="42.75" customHeight="1" x14ac:dyDescent="0.25">
      <c r="A50" s="16" t="s">
        <v>64</v>
      </c>
      <c r="B50" s="6" t="s">
        <v>66</v>
      </c>
      <c r="C50" s="16" t="s">
        <v>56</v>
      </c>
      <c r="D50" s="35" t="s">
        <v>67</v>
      </c>
      <c r="E50" s="24" t="s">
        <v>50</v>
      </c>
      <c r="F50" s="29">
        <f t="shared" si="9"/>
        <v>2127.9</v>
      </c>
      <c r="G50" s="33">
        <v>600</v>
      </c>
      <c r="H50" s="43">
        <v>458.4</v>
      </c>
      <c r="I50" s="33">
        <f>I51+I52</f>
        <v>1069.5</v>
      </c>
      <c r="J50" s="43">
        <v>0</v>
      </c>
      <c r="K50" s="43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</row>
    <row r="51" spans="1:17" ht="87" customHeight="1" x14ac:dyDescent="0.25">
      <c r="A51" s="61" t="s">
        <v>65</v>
      </c>
      <c r="B51" s="73" t="s">
        <v>82</v>
      </c>
      <c r="C51" s="61" t="s">
        <v>56</v>
      </c>
      <c r="D51" s="56" t="s">
        <v>67</v>
      </c>
      <c r="E51" s="24" t="s">
        <v>72</v>
      </c>
      <c r="F51" s="29">
        <f>SUM(G51:P51)</f>
        <v>288.7</v>
      </c>
      <c r="G51" s="33">
        <v>152</v>
      </c>
      <c r="H51" s="43">
        <v>11</v>
      </c>
      <c r="I51" s="33">
        <v>125.7</v>
      </c>
      <c r="J51" s="43">
        <v>0</v>
      </c>
      <c r="K51" s="43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</row>
    <row r="52" spans="1:17" ht="69" customHeight="1" x14ac:dyDescent="0.25">
      <c r="A52" s="62"/>
      <c r="B52" s="74"/>
      <c r="C52" s="62"/>
      <c r="D52" s="57"/>
      <c r="E52" s="24" t="s">
        <v>68</v>
      </c>
      <c r="F52" s="29">
        <f>SUM(G52:P52)</f>
        <v>1839.1999999999998</v>
      </c>
      <c r="G52" s="33">
        <v>448</v>
      </c>
      <c r="H52" s="43">
        <v>447.4</v>
      </c>
      <c r="I52" s="33">
        <v>943.8</v>
      </c>
      <c r="J52" s="43">
        <v>0</v>
      </c>
      <c r="K52" s="43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</row>
    <row r="53" spans="1:17" ht="69" customHeight="1" x14ac:dyDescent="0.25">
      <c r="A53" s="81" t="s">
        <v>40</v>
      </c>
      <c r="B53" s="82"/>
      <c r="C53" s="82"/>
      <c r="D53" s="83"/>
      <c r="E53" s="25" t="s">
        <v>72</v>
      </c>
      <c r="F53" s="29">
        <f>F51+F46+F26+F13</f>
        <v>44983.19999999999</v>
      </c>
      <c r="G53" s="33">
        <f>G51+G46+G26+G13</f>
        <v>3916.4</v>
      </c>
      <c r="H53" s="43">
        <f>H51+H46+H26+H13</f>
        <v>4138.7000000000007</v>
      </c>
      <c r="I53" s="33">
        <f>I51+I46+I26+I13</f>
        <v>5646.7</v>
      </c>
      <c r="J53" s="43">
        <v>3746.1</v>
      </c>
      <c r="K53" s="43">
        <v>3747.1</v>
      </c>
      <c r="L53" s="27">
        <v>3803.1</v>
      </c>
      <c r="M53" s="27">
        <v>4697.3</v>
      </c>
      <c r="N53" s="27">
        <v>4891.7</v>
      </c>
      <c r="O53" s="27">
        <v>5093.3999999999996</v>
      </c>
      <c r="P53" s="27">
        <v>5302.7</v>
      </c>
    </row>
    <row r="54" spans="1:17" ht="69" customHeight="1" x14ac:dyDescent="0.25">
      <c r="A54" s="84"/>
      <c r="B54" s="85"/>
      <c r="C54" s="85"/>
      <c r="D54" s="86"/>
      <c r="E54" s="25" t="s">
        <v>68</v>
      </c>
      <c r="F54" s="29">
        <f>G54+H54+I54</f>
        <v>1839.1999999999998</v>
      </c>
      <c r="G54" s="33">
        <v>448</v>
      </c>
      <c r="H54" s="43">
        <v>447.4</v>
      </c>
      <c r="I54" s="33">
        <v>943.8</v>
      </c>
      <c r="J54" s="43">
        <v>0</v>
      </c>
      <c r="K54" s="43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</row>
    <row r="55" spans="1:17" ht="15.75" customHeight="1" x14ac:dyDescent="0.25">
      <c r="A55" s="87"/>
      <c r="B55" s="88"/>
      <c r="C55" s="88"/>
      <c r="D55" s="89"/>
      <c r="E55" s="25"/>
      <c r="F55" s="29">
        <f>G55+H55+I55+J55+K55+L55+M55+N55+O55+P55</f>
        <v>46822.399999999994</v>
      </c>
      <c r="G55" s="34">
        <f>G13+G26+G46+G49</f>
        <v>4364.3999999999996</v>
      </c>
      <c r="H55" s="45">
        <f>H13+H26+H47+H49</f>
        <v>4586.0999999999995</v>
      </c>
      <c r="I55" s="34">
        <f>I13+I26+I46+I49</f>
        <v>6590.5</v>
      </c>
      <c r="J55" s="28">
        <f>J13+J26+J46+J49</f>
        <v>3746.1000000000004</v>
      </c>
      <c r="K55" s="28">
        <f t="shared" ref="K55:P55" si="33">K13+K26+K46</f>
        <v>3747.1000000000004</v>
      </c>
      <c r="L55" s="28">
        <f t="shared" si="33"/>
        <v>3803.1000000000004</v>
      </c>
      <c r="M55" s="28">
        <f t="shared" si="33"/>
        <v>4697.2999999999993</v>
      </c>
      <c r="N55" s="28">
        <f t="shared" si="33"/>
        <v>4891.7</v>
      </c>
      <c r="O55" s="28">
        <f t="shared" si="33"/>
        <v>5093.3999999999996</v>
      </c>
      <c r="P55" s="28">
        <f t="shared" si="33"/>
        <v>5302.7</v>
      </c>
      <c r="Q55" s="48"/>
    </row>
    <row r="56" spans="1:17" ht="15.75" customHeight="1" x14ac:dyDescent="0.25">
      <c r="A56" s="11"/>
      <c r="B56" s="11"/>
      <c r="C56" s="11"/>
      <c r="D56" s="11"/>
      <c r="E56" s="11"/>
      <c r="F56" s="12"/>
      <c r="G56" s="12"/>
      <c r="H56" s="12"/>
      <c r="I56" s="51"/>
      <c r="J56" s="12"/>
    </row>
    <row r="57" spans="1:17" x14ac:dyDescent="0.25">
      <c r="C57" s="36"/>
      <c r="D57" s="37"/>
      <c r="E57" s="36"/>
      <c r="F57" s="75"/>
      <c r="G57" s="75"/>
      <c r="H57" s="75"/>
      <c r="I57" s="52"/>
      <c r="J57" s="13"/>
    </row>
    <row r="59" spans="1:17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</row>
  </sheetData>
  <mergeCells count="38">
    <mergeCell ref="K4:M4"/>
    <mergeCell ref="F57:H57"/>
    <mergeCell ref="A49:D49"/>
    <mergeCell ref="A8:P8"/>
    <mergeCell ref="A42:A45"/>
    <mergeCell ref="B42:B45"/>
    <mergeCell ref="E29:E34"/>
    <mergeCell ref="A26:D26"/>
    <mergeCell ref="G10:P10"/>
    <mergeCell ref="E18:E20"/>
    <mergeCell ref="B35:B38"/>
    <mergeCell ref="E36:E38"/>
    <mergeCell ref="E21:E25"/>
    <mergeCell ref="B28:B34"/>
    <mergeCell ref="C14:C25"/>
    <mergeCell ref="A53:D55"/>
    <mergeCell ref="A59:J59"/>
    <mergeCell ref="F10:F11"/>
    <mergeCell ref="A10:A11"/>
    <mergeCell ref="B10:B11"/>
    <mergeCell ref="C10:C11"/>
    <mergeCell ref="D10:D11"/>
    <mergeCell ref="A28:A34"/>
    <mergeCell ref="A35:A38"/>
    <mergeCell ref="D21:D25"/>
    <mergeCell ref="A13:D13"/>
    <mergeCell ref="A46:D46"/>
    <mergeCell ref="D51:D52"/>
    <mergeCell ref="C51:C52"/>
    <mergeCell ref="B51:B52"/>
    <mergeCell ref="A51:A52"/>
    <mergeCell ref="E10:E11"/>
    <mergeCell ref="D19:D20"/>
    <mergeCell ref="E14:E16"/>
    <mergeCell ref="B39:B40"/>
    <mergeCell ref="A39:A40"/>
    <mergeCell ref="C28:C45"/>
    <mergeCell ref="E42:E45"/>
  </mergeCells>
  <pageMargins left="0.23622047244094491" right="0.23622047244094491" top="0.94488188976377963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2024-02-27T22:34:13Z</dcterms:modified>
</cp:coreProperties>
</file>