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650" windowWidth="15255" windowHeight="7185" activeTab="3"/>
  </bookViews>
  <sheets>
    <sheet name="1 кв." sheetId="3" r:id="rId1"/>
    <sheet name="2 кв. " sheetId="9" r:id="rId2"/>
    <sheet name="3кв2020" sheetId="12" r:id="rId3"/>
    <sheet name="год 2020 " sheetId="13" r:id="rId4"/>
    <sheet name="год 2019" sheetId="11" r:id="rId5"/>
    <sheet name="год 2018" sheetId="7" r:id="rId6"/>
  </sheets>
  <definedNames>
    <definedName name="_xlnm.Print_Area" localSheetId="0">'1 кв.'!$A$1:$R$448</definedName>
    <definedName name="_xlnm.Print_Area" localSheetId="1">'2 кв. '!$A$1:$R$450</definedName>
    <definedName name="_xlnm.Print_Area" localSheetId="2">'3кв2020'!$A$1:$R$457</definedName>
    <definedName name="_xlnm.Print_Area" localSheetId="4">'год 2019'!$B$1:$R$306</definedName>
    <definedName name="_xlnm.Print_Area" localSheetId="3">'год 2020 '!$A$1:$S$445</definedName>
  </definedNames>
  <calcPr calcId="145621"/>
</workbook>
</file>

<file path=xl/calcChain.xml><?xml version="1.0" encoding="utf-8"?>
<calcChain xmlns="http://schemas.openxmlformats.org/spreadsheetml/2006/main">
  <c r="R23" i="13" l="1"/>
  <c r="R22" i="13"/>
  <c r="R101" i="13"/>
  <c r="E444" i="13"/>
  <c r="C444" i="13"/>
  <c r="M443" i="13" l="1"/>
  <c r="M442" i="13"/>
  <c r="H443" i="13"/>
  <c r="H442" i="13"/>
  <c r="C443" i="13"/>
  <c r="C442" i="13"/>
  <c r="D444" i="13"/>
  <c r="F443" i="13"/>
  <c r="E442" i="13"/>
  <c r="P443" i="13"/>
  <c r="K443" i="13"/>
  <c r="J351" i="13"/>
  <c r="O351" i="13"/>
  <c r="O442" i="13"/>
  <c r="K442" i="13"/>
  <c r="L442" i="13"/>
  <c r="P442" i="13"/>
  <c r="J442" i="13"/>
  <c r="N375" i="13"/>
  <c r="N382" i="13" s="1"/>
  <c r="N370" i="13"/>
  <c r="N366" i="13"/>
  <c r="N287" i="13"/>
  <c r="C294" i="13"/>
  <c r="C293" i="13"/>
  <c r="C292" i="13"/>
  <c r="C291" i="13"/>
  <c r="C290" i="13"/>
  <c r="C289" i="13"/>
  <c r="C288" i="13"/>
  <c r="C286" i="13"/>
  <c r="C285" i="13"/>
  <c r="C284" i="13"/>
  <c r="C283" i="13"/>
  <c r="C282" i="13"/>
  <c r="C281" i="13"/>
  <c r="C279" i="13"/>
  <c r="C278" i="13"/>
  <c r="C275" i="13"/>
  <c r="C274" i="13"/>
  <c r="C273" i="13"/>
  <c r="C272" i="13"/>
  <c r="N235" i="13"/>
  <c r="N240" i="13"/>
  <c r="N209" i="13"/>
  <c r="N22" i="13"/>
  <c r="C179" i="13"/>
  <c r="E147" i="13"/>
  <c r="F147" i="13"/>
  <c r="G147" i="13"/>
  <c r="D147" i="13"/>
  <c r="D138" i="13" s="1"/>
  <c r="I147" i="13"/>
  <c r="I138" i="13"/>
  <c r="C191" i="13"/>
  <c r="D192" i="13"/>
  <c r="O186" i="13"/>
  <c r="P186" i="13"/>
  <c r="Q186" i="13"/>
  <c r="N186" i="13"/>
  <c r="J186" i="13"/>
  <c r="K186" i="13"/>
  <c r="L186" i="13"/>
  <c r="I186" i="13"/>
  <c r="E186" i="13"/>
  <c r="F186" i="13"/>
  <c r="G186" i="13"/>
  <c r="D186" i="13"/>
  <c r="C187" i="13"/>
  <c r="D165" i="13"/>
  <c r="N165" i="13"/>
  <c r="I165" i="13"/>
  <c r="M181" i="13"/>
  <c r="H181" i="13"/>
  <c r="C181" i="13"/>
  <c r="Q180" i="13"/>
  <c r="P180" i="13"/>
  <c r="O180" i="13"/>
  <c r="N180" i="13"/>
  <c r="L180" i="13"/>
  <c r="K180" i="13"/>
  <c r="J180" i="13"/>
  <c r="I180" i="13"/>
  <c r="H180" i="13"/>
  <c r="G180" i="13"/>
  <c r="F180" i="13"/>
  <c r="E180" i="13"/>
  <c r="D180" i="13"/>
  <c r="I154" i="13"/>
  <c r="O143" i="13"/>
  <c r="P143" i="13"/>
  <c r="Q143" i="13"/>
  <c r="N143" i="13"/>
  <c r="J143" i="13"/>
  <c r="K143" i="13"/>
  <c r="L143" i="13"/>
  <c r="I143" i="13"/>
  <c r="E143" i="13"/>
  <c r="F143" i="13"/>
  <c r="G143" i="13"/>
  <c r="D143" i="13"/>
  <c r="M146" i="13"/>
  <c r="H146" i="13"/>
  <c r="C146" i="13"/>
  <c r="N147" i="13"/>
  <c r="P147" i="13"/>
  <c r="O147" i="13"/>
  <c r="L147" i="13"/>
  <c r="K147" i="13"/>
  <c r="J147" i="13"/>
  <c r="E137" i="13"/>
  <c r="O137" i="13"/>
  <c r="J137" i="13"/>
  <c r="C180" i="13" l="1"/>
  <c r="H147" i="13"/>
  <c r="M180" i="13"/>
  <c r="C143" i="13"/>
  <c r="J132" i="13" l="1"/>
  <c r="O132" i="13"/>
  <c r="N139" i="13" l="1"/>
  <c r="D23" i="13"/>
  <c r="E23" i="13"/>
  <c r="D375" i="13" l="1"/>
  <c r="J370" i="13"/>
  <c r="K370" i="13"/>
  <c r="K366" i="13" s="1"/>
  <c r="L370" i="13"/>
  <c r="L366" i="13" s="1"/>
  <c r="I370" i="13"/>
  <c r="H370" i="13"/>
  <c r="E370" i="13"/>
  <c r="F370" i="13"/>
  <c r="G370" i="13"/>
  <c r="D370" i="13"/>
  <c r="D366" i="13"/>
  <c r="E366" i="13"/>
  <c r="F366" i="13"/>
  <c r="G366" i="13"/>
  <c r="J366" i="13"/>
  <c r="I366" i="13"/>
  <c r="C367" i="13"/>
  <c r="H367" i="13"/>
  <c r="M367" i="13"/>
  <c r="C368" i="13"/>
  <c r="D364" i="13"/>
  <c r="H366" i="13" l="1"/>
  <c r="M278" i="13"/>
  <c r="H278" i="13"/>
  <c r="H275" i="13"/>
  <c r="M275" i="13"/>
  <c r="M283" i="13"/>
  <c r="H283" i="13"/>
  <c r="O280" i="13"/>
  <c r="P280" i="13"/>
  <c r="Q280" i="13"/>
  <c r="N280" i="13"/>
  <c r="J280" i="13"/>
  <c r="K280" i="13"/>
  <c r="L280" i="13"/>
  <c r="I280" i="13"/>
  <c r="E280" i="13"/>
  <c r="F280" i="13"/>
  <c r="G280" i="13"/>
  <c r="D280" i="13"/>
  <c r="H284" i="13"/>
  <c r="M284" i="13"/>
  <c r="D263" i="13"/>
  <c r="H279" i="13"/>
  <c r="M279" i="13"/>
  <c r="J240" i="13" l="1"/>
  <c r="K240" i="13"/>
  <c r="I240" i="13"/>
  <c r="O235" i="13"/>
  <c r="P235" i="13"/>
  <c r="Q235" i="13"/>
  <c r="D235" i="13"/>
  <c r="J235" i="13"/>
  <c r="K235" i="13"/>
  <c r="L235" i="13"/>
  <c r="I235" i="13"/>
  <c r="N314" i="13" l="1"/>
  <c r="N319" i="13"/>
  <c r="D314" i="13"/>
  <c r="I314" i="13"/>
  <c r="D307" i="13"/>
  <c r="N298" i="13" l="1"/>
  <c r="N115" i="13" l="1"/>
  <c r="N113" i="13" s="1"/>
  <c r="I115" i="13"/>
  <c r="N74" i="13"/>
  <c r="N73" i="13" s="1"/>
  <c r="O74" i="13"/>
  <c r="N46" i="13"/>
  <c r="N34" i="13"/>
  <c r="N28" i="13"/>
  <c r="I26" i="13"/>
  <c r="N60" i="13"/>
  <c r="I34" i="13" l="1"/>
  <c r="I28" i="13"/>
  <c r="O209" i="13" l="1"/>
  <c r="P209" i="13"/>
  <c r="Q209" i="13"/>
  <c r="N207" i="13"/>
  <c r="M209" i="13" l="1"/>
  <c r="M437" i="13"/>
  <c r="H437" i="13"/>
  <c r="C437" i="13"/>
  <c r="M436" i="13"/>
  <c r="H436" i="13"/>
  <c r="C436" i="13"/>
  <c r="M435" i="13"/>
  <c r="H435" i="13"/>
  <c r="C435" i="13"/>
  <c r="M434" i="13"/>
  <c r="H434" i="13"/>
  <c r="C434" i="13"/>
  <c r="M433" i="13"/>
  <c r="H433" i="13"/>
  <c r="C433" i="13"/>
  <c r="M432" i="13"/>
  <c r="H432" i="13"/>
  <c r="C432" i="13"/>
  <c r="Q431" i="13"/>
  <c r="P431" i="13"/>
  <c r="O431" i="13"/>
  <c r="N431" i="13"/>
  <c r="L431" i="13"/>
  <c r="K431" i="13"/>
  <c r="J431" i="13"/>
  <c r="I431" i="13"/>
  <c r="G431" i="13"/>
  <c r="F431" i="13"/>
  <c r="E431" i="13"/>
  <c r="D431" i="13"/>
  <c r="M430" i="13"/>
  <c r="H430" i="13"/>
  <c r="C430" i="13"/>
  <c r="M429" i="13"/>
  <c r="H429" i="13"/>
  <c r="C429" i="13"/>
  <c r="M428" i="13"/>
  <c r="H428" i="13"/>
  <c r="C428" i="13"/>
  <c r="M427" i="13"/>
  <c r="C427" i="13"/>
  <c r="M426" i="13"/>
  <c r="H426" i="13"/>
  <c r="C426" i="13"/>
  <c r="M425" i="13"/>
  <c r="H425" i="13"/>
  <c r="C425" i="13"/>
  <c r="M424" i="13"/>
  <c r="H424" i="13"/>
  <c r="C424" i="13"/>
  <c r="M423" i="13"/>
  <c r="H423" i="13"/>
  <c r="C423" i="13"/>
  <c r="M422" i="13"/>
  <c r="H422" i="13"/>
  <c r="C422" i="13"/>
  <c r="M421" i="13"/>
  <c r="H421" i="13"/>
  <c r="C421" i="13"/>
  <c r="M420" i="13"/>
  <c r="H420" i="13"/>
  <c r="C420" i="13"/>
  <c r="M419" i="13"/>
  <c r="H419" i="13"/>
  <c r="C419" i="13"/>
  <c r="M418" i="13"/>
  <c r="H418" i="13"/>
  <c r="C418" i="13"/>
  <c r="M417" i="13"/>
  <c r="H417" i="13"/>
  <c r="C417" i="13"/>
  <c r="M416" i="13"/>
  <c r="C416" i="13"/>
  <c r="M415" i="13"/>
  <c r="H415" i="13"/>
  <c r="C415" i="13"/>
  <c r="Q414" i="13"/>
  <c r="P414" i="13"/>
  <c r="O414" i="13"/>
  <c r="N414" i="13"/>
  <c r="L414" i="13"/>
  <c r="K414" i="13"/>
  <c r="J414" i="13"/>
  <c r="I414" i="13"/>
  <c r="G414" i="13"/>
  <c r="F414" i="13"/>
  <c r="E414" i="13"/>
  <c r="D414" i="13"/>
  <c r="Q412" i="13"/>
  <c r="P412" i="13"/>
  <c r="O412" i="13"/>
  <c r="N412" i="13"/>
  <c r="L412" i="13"/>
  <c r="K412" i="13"/>
  <c r="J412" i="13"/>
  <c r="I412" i="13"/>
  <c r="G412" i="13"/>
  <c r="F412" i="13"/>
  <c r="E412" i="13"/>
  <c r="D412" i="13"/>
  <c r="Q405" i="13"/>
  <c r="P405" i="13"/>
  <c r="O405" i="13"/>
  <c r="N405" i="13"/>
  <c r="L405" i="13"/>
  <c r="K405" i="13"/>
  <c r="J405" i="13"/>
  <c r="I405" i="13"/>
  <c r="G405" i="13"/>
  <c r="F405" i="13"/>
  <c r="E405" i="13"/>
  <c r="D405" i="13"/>
  <c r="M404" i="13"/>
  <c r="H404" i="13"/>
  <c r="C404" i="13"/>
  <c r="M403" i="13"/>
  <c r="H403" i="13"/>
  <c r="C403" i="13"/>
  <c r="M402" i="13"/>
  <c r="H402" i="13"/>
  <c r="C402" i="13"/>
  <c r="M401" i="13"/>
  <c r="H401" i="13"/>
  <c r="C401" i="13"/>
  <c r="M400" i="13"/>
  <c r="H400" i="13"/>
  <c r="C400" i="13"/>
  <c r="Q398" i="13"/>
  <c r="P398" i="13"/>
  <c r="O398" i="13"/>
  <c r="N398" i="13"/>
  <c r="L398" i="13"/>
  <c r="K398" i="13"/>
  <c r="J398" i="13"/>
  <c r="I398" i="13"/>
  <c r="G398" i="13"/>
  <c r="F398" i="13"/>
  <c r="E398" i="13"/>
  <c r="D398" i="13"/>
  <c r="M393" i="13"/>
  <c r="H393" i="13"/>
  <c r="C393" i="13"/>
  <c r="Q390" i="13"/>
  <c r="P390" i="13"/>
  <c r="O390" i="13"/>
  <c r="N390" i="13"/>
  <c r="L390" i="13"/>
  <c r="K390" i="13"/>
  <c r="J390" i="13"/>
  <c r="I390" i="13"/>
  <c r="G390" i="13"/>
  <c r="F390" i="13"/>
  <c r="E390" i="13"/>
  <c r="D390" i="13"/>
  <c r="M389" i="13"/>
  <c r="H389" i="13"/>
  <c r="C389" i="13"/>
  <c r="M388" i="13"/>
  <c r="H388" i="13"/>
  <c r="C388" i="13"/>
  <c r="Q386" i="13"/>
  <c r="P386" i="13"/>
  <c r="O386" i="13"/>
  <c r="N386" i="13"/>
  <c r="L386" i="13"/>
  <c r="K386" i="13"/>
  <c r="J386" i="13"/>
  <c r="I386" i="13"/>
  <c r="G386" i="13"/>
  <c r="F386" i="13"/>
  <c r="E386" i="13"/>
  <c r="D386" i="13"/>
  <c r="M385" i="13"/>
  <c r="H385" i="13"/>
  <c r="C385" i="13"/>
  <c r="M384" i="13"/>
  <c r="H384" i="13"/>
  <c r="C384" i="13"/>
  <c r="M381" i="13"/>
  <c r="H381" i="13"/>
  <c r="C381" i="13"/>
  <c r="Q380" i="13"/>
  <c r="P380" i="13"/>
  <c r="O380" i="13"/>
  <c r="N380" i="13"/>
  <c r="L380" i="13"/>
  <c r="K380" i="13"/>
  <c r="J380" i="13"/>
  <c r="I380" i="13"/>
  <c r="G380" i="13"/>
  <c r="F380" i="13"/>
  <c r="E380" i="13"/>
  <c r="D380" i="13"/>
  <c r="M379" i="13"/>
  <c r="H379" i="13"/>
  <c r="C379" i="13"/>
  <c r="M378" i="13"/>
  <c r="H378" i="13"/>
  <c r="C378" i="13"/>
  <c r="M377" i="13"/>
  <c r="H377" i="13"/>
  <c r="C377" i="13"/>
  <c r="M376" i="13"/>
  <c r="H376" i="13"/>
  <c r="C376" i="13"/>
  <c r="Q375" i="13"/>
  <c r="P375" i="13"/>
  <c r="O375" i="13"/>
  <c r="L375" i="13"/>
  <c r="K375" i="13"/>
  <c r="J375" i="13"/>
  <c r="I375" i="13"/>
  <c r="G375" i="13"/>
  <c r="F375" i="13"/>
  <c r="E375" i="13"/>
  <c r="M374" i="13"/>
  <c r="H374" i="13"/>
  <c r="C374" i="13"/>
  <c r="M373" i="13"/>
  <c r="H373" i="13"/>
  <c r="C373" i="13"/>
  <c r="M372" i="13"/>
  <c r="H372" i="13"/>
  <c r="C372" i="13"/>
  <c r="M371" i="13"/>
  <c r="H371" i="13"/>
  <c r="C371" i="13"/>
  <c r="Q370" i="13"/>
  <c r="P370" i="13"/>
  <c r="O370" i="13"/>
  <c r="L382" i="13"/>
  <c r="J382" i="13"/>
  <c r="M369" i="13"/>
  <c r="H369" i="13"/>
  <c r="C369" i="13"/>
  <c r="M368" i="13"/>
  <c r="H368" i="13"/>
  <c r="Q364" i="13"/>
  <c r="P364" i="13"/>
  <c r="O364" i="13"/>
  <c r="N364" i="13"/>
  <c r="L364" i="13"/>
  <c r="K364" i="13"/>
  <c r="J364" i="13"/>
  <c r="I364" i="13"/>
  <c r="G364" i="13"/>
  <c r="F364" i="13"/>
  <c r="E364" i="13"/>
  <c r="C364" i="13"/>
  <c r="M363" i="13"/>
  <c r="H363" i="13"/>
  <c r="C363" i="13"/>
  <c r="M362" i="13"/>
  <c r="H362" i="13"/>
  <c r="C362" i="13"/>
  <c r="M361" i="13"/>
  <c r="H361" i="13"/>
  <c r="C361" i="13"/>
  <c r="M360" i="13"/>
  <c r="H360" i="13"/>
  <c r="C360" i="13"/>
  <c r="M359" i="13"/>
  <c r="H359" i="13"/>
  <c r="C359" i="13"/>
  <c r="M358" i="13"/>
  <c r="H358" i="13"/>
  <c r="C358" i="13"/>
  <c r="M357" i="13"/>
  <c r="H357" i="13"/>
  <c r="C357" i="13"/>
  <c r="M356" i="13"/>
  <c r="H356" i="13"/>
  <c r="C356" i="13"/>
  <c r="M355" i="13"/>
  <c r="H355" i="13"/>
  <c r="C355" i="13"/>
  <c r="M354" i="13"/>
  <c r="H354" i="13"/>
  <c r="C354" i="13"/>
  <c r="M353" i="13"/>
  <c r="H353" i="13"/>
  <c r="C353" i="13"/>
  <c r="M350" i="13"/>
  <c r="H350" i="13"/>
  <c r="C350" i="13"/>
  <c r="M349" i="13"/>
  <c r="H349" i="13"/>
  <c r="C349" i="13"/>
  <c r="M348" i="13"/>
  <c r="H348" i="13"/>
  <c r="C348" i="13"/>
  <c r="M347" i="13"/>
  <c r="H347" i="13"/>
  <c r="C347" i="13"/>
  <c r="M346" i="13"/>
  <c r="H346" i="13"/>
  <c r="C346" i="13"/>
  <c r="M345" i="13"/>
  <c r="H345" i="13"/>
  <c r="C345" i="13"/>
  <c r="M344" i="13"/>
  <c r="H344" i="13"/>
  <c r="C344" i="13"/>
  <c r="M343" i="13"/>
  <c r="H343" i="13"/>
  <c r="C343" i="13"/>
  <c r="Q342" i="13"/>
  <c r="P342" i="13"/>
  <c r="O342" i="13"/>
  <c r="N342" i="13"/>
  <c r="L342" i="13"/>
  <c r="K342" i="13"/>
  <c r="J342" i="13"/>
  <c r="I342" i="13"/>
  <c r="G342" i="13"/>
  <c r="F342" i="13"/>
  <c r="E342" i="13"/>
  <c r="D342" i="13"/>
  <c r="M341" i="13"/>
  <c r="H341" i="13"/>
  <c r="C341" i="13"/>
  <c r="M340" i="13"/>
  <c r="H340" i="13"/>
  <c r="C340" i="13"/>
  <c r="M339" i="13"/>
  <c r="H339" i="13"/>
  <c r="C339" i="13"/>
  <c r="M338" i="13"/>
  <c r="H338" i="13"/>
  <c r="C338" i="13"/>
  <c r="M337" i="13"/>
  <c r="H337" i="13"/>
  <c r="C337" i="13"/>
  <c r="M336" i="13"/>
  <c r="H336" i="13"/>
  <c r="C336" i="13"/>
  <c r="M335" i="13"/>
  <c r="H335" i="13"/>
  <c r="C335" i="13"/>
  <c r="Q333" i="13"/>
  <c r="Q351" i="13" s="1"/>
  <c r="P333" i="13"/>
  <c r="P351" i="13" s="1"/>
  <c r="O333" i="13"/>
  <c r="N333" i="13"/>
  <c r="N351" i="13" s="1"/>
  <c r="L333" i="13"/>
  <c r="L351" i="13" s="1"/>
  <c r="K333" i="13"/>
  <c r="K351" i="13" s="1"/>
  <c r="J333" i="13"/>
  <c r="I333" i="13"/>
  <c r="G333" i="13"/>
  <c r="G351" i="13" s="1"/>
  <c r="F333" i="13"/>
  <c r="F351" i="13" s="1"/>
  <c r="E333" i="13"/>
  <c r="E351" i="13" s="1"/>
  <c r="D333" i="13"/>
  <c r="M330" i="13"/>
  <c r="H330" i="13"/>
  <c r="C330" i="13"/>
  <c r="M329" i="13"/>
  <c r="H329" i="13"/>
  <c r="C329" i="13"/>
  <c r="Q328" i="13"/>
  <c r="P328" i="13"/>
  <c r="O328" i="13"/>
  <c r="N328" i="13"/>
  <c r="L328" i="13"/>
  <c r="K328" i="13"/>
  <c r="J328" i="13"/>
  <c r="I328" i="13"/>
  <c r="G328" i="13"/>
  <c r="F328" i="13"/>
  <c r="E328" i="13"/>
  <c r="D328" i="13"/>
  <c r="M327" i="13"/>
  <c r="H327" i="13"/>
  <c r="C327" i="13"/>
  <c r="Q326" i="13"/>
  <c r="P326" i="13"/>
  <c r="O326" i="13"/>
  <c r="N326" i="13"/>
  <c r="L326" i="13"/>
  <c r="K326" i="13"/>
  <c r="J326" i="13"/>
  <c r="I326" i="13"/>
  <c r="G326" i="13"/>
  <c r="F326" i="13"/>
  <c r="E326" i="13"/>
  <c r="D326" i="13"/>
  <c r="M325" i="13"/>
  <c r="H325" i="13"/>
  <c r="C325" i="13"/>
  <c r="Q324" i="13"/>
  <c r="Q331" i="13" s="1"/>
  <c r="P324" i="13"/>
  <c r="P331" i="13" s="1"/>
  <c r="O324" i="13"/>
  <c r="N324" i="13"/>
  <c r="L324" i="13"/>
  <c r="L331" i="13" s="1"/>
  <c r="K324" i="13"/>
  <c r="J324" i="13"/>
  <c r="J331" i="13" s="1"/>
  <c r="I324" i="13"/>
  <c r="G324" i="13"/>
  <c r="F324" i="13"/>
  <c r="E324" i="13"/>
  <c r="E331" i="13" s="1"/>
  <c r="D324" i="13"/>
  <c r="M323" i="13"/>
  <c r="H323" i="13"/>
  <c r="C323" i="13"/>
  <c r="M320" i="13"/>
  <c r="H320" i="13"/>
  <c r="C320" i="13"/>
  <c r="Q319" i="13"/>
  <c r="P319" i="13"/>
  <c r="O319" i="13"/>
  <c r="L319" i="13"/>
  <c r="K319" i="13"/>
  <c r="I319" i="13"/>
  <c r="G319" i="13"/>
  <c r="F319" i="13"/>
  <c r="D319" i="13"/>
  <c r="M318" i="13"/>
  <c r="H318" i="13"/>
  <c r="C318" i="13"/>
  <c r="Q317" i="13"/>
  <c r="P317" i="13"/>
  <c r="O317" i="13"/>
  <c r="N317" i="13"/>
  <c r="L317" i="13"/>
  <c r="K317" i="13"/>
  <c r="J317" i="13"/>
  <c r="C317" i="13"/>
  <c r="M316" i="13"/>
  <c r="H316" i="13"/>
  <c r="C316" i="13"/>
  <c r="M315" i="13"/>
  <c r="H315" i="13"/>
  <c r="C315" i="13"/>
  <c r="Q314" i="13"/>
  <c r="P314" i="13"/>
  <c r="O314" i="13"/>
  <c r="L314" i="13"/>
  <c r="K314" i="13"/>
  <c r="J314" i="13"/>
  <c r="G314" i="13"/>
  <c r="G312" i="13" s="1"/>
  <c r="F314" i="13"/>
  <c r="F312" i="13" s="1"/>
  <c r="E314" i="13"/>
  <c r="M313" i="13"/>
  <c r="H313" i="13"/>
  <c r="C313" i="13"/>
  <c r="I312" i="13"/>
  <c r="D312" i="13"/>
  <c r="M310" i="13"/>
  <c r="H310" i="13"/>
  <c r="C310" i="13"/>
  <c r="M309" i="13"/>
  <c r="H309" i="13"/>
  <c r="C309" i="13"/>
  <c r="M308" i="13"/>
  <c r="H308" i="13"/>
  <c r="C308" i="13"/>
  <c r="Q307" i="13"/>
  <c r="P307" i="13"/>
  <c r="O307" i="13"/>
  <c r="N307" i="13"/>
  <c r="L307" i="13"/>
  <c r="K307" i="13"/>
  <c r="J307" i="13"/>
  <c r="I307" i="13"/>
  <c r="G307" i="13"/>
  <c r="F307" i="13"/>
  <c r="E307" i="13"/>
  <c r="Q306" i="13"/>
  <c r="P306" i="13"/>
  <c r="O306" i="13"/>
  <c r="N306" i="13"/>
  <c r="L306" i="13"/>
  <c r="K306" i="13"/>
  <c r="J306" i="13"/>
  <c r="I306" i="13"/>
  <c r="G306" i="13"/>
  <c r="F306" i="13"/>
  <c r="E306" i="13"/>
  <c r="D306" i="13"/>
  <c r="M303" i="13"/>
  <c r="H303" i="13"/>
  <c r="C303" i="13"/>
  <c r="M302" i="13"/>
  <c r="H302" i="13"/>
  <c r="C302" i="13"/>
  <c r="M301" i="13"/>
  <c r="H301" i="13"/>
  <c r="C301" i="13"/>
  <c r="M300" i="13"/>
  <c r="H300" i="13"/>
  <c r="C300" i="13"/>
  <c r="M299" i="13"/>
  <c r="H299" i="13"/>
  <c r="C299" i="13"/>
  <c r="Q298" i="13"/>
  <c r="Q304" i="13" s="1"/>
  <c r="P298" i="13"/>
  <c r="P304" i="13" s="1"/>
  <c r="O298" i="13"/>
  <c r="N304" i="13"/>
  <c r="L298" i="13"/>
  <c r="L304" i="13" s="1"/>
  <c r="K298" i="13"/>
  <c r="K304" i="13" s="1"/>
  <c r="J298" i="13"/>
  <c r="J304" i="13" s="1"/>
  <c r="I298" i="13"/>
  <c r="G298" i="13"/>
  <c r="G304" i="13" s="1"/>
  <c r="F298" i="13"/>
  <c r="F304" i="13" s="1"/>
  <c r="E298" i="13"/>
  <c r="E304" i="13" s="1"/>
  <c r="D298" i="13"/>
  <c r="M297" i="13"/>
  <c r="H297" i="13"/>
  <c r="C297" i="13"/>
  <c r="M294" i="13"/>
  <c r="H294" i="13"/>
  <c r="M293" i="13"/>
  <c r="H293" i="13"/>
  <c r="M292" i="13"/>
  <c r="H292" i="13"/>
  <c r="M291" i="13"/>
  <c r="H291" i="13"/>
  <c r="M290" i="13"/>
  <c r="H290" i="13"/>
  <c r="M289" i="13"/>
  <c r="H289" i="13"/>
  <c r="M288" i="13"/>
  <c r="H288" i="13"/>
  <c r="Q287" i="13"/>
  <c r="P287" i="13"/>
  <c r="O287" i="13"/>
  <c r="L287" i="13"/>
  <c r="K287" i="13"/>
  <c r="J287" i="13"/>
  <c r="I287" i="13"/>
  <c r="G287" i="13"/>
  <c r="F287" i="13"/>
  <c r="E287" i="13"/>
  <c r="D287" i="13"/>
  <c r="M286" i="13"/>
  <c r="H286" i="13"/>
  <c r="M285" i="13"/>
  <c r="H285" i="13"/>
  <c r="M282" i="13"/>
  <c r="H282" i="13"/>
  <c r="M281" i="13"/>
  <c r="H281" i="13"/>
  <c r="M274" i="13"/>
  <c r="H274" i="13"/>
  <c r="M273" i="13"/>
  <c r="H273" i="13"/>
  <c r="M272" i="13"/>
  <c r="H272" i="13"/>
  <c r="M271" i="13"/>
  <c r="H271" i="13"/>
  <c r="C271" i="13"/>
  <c r="M270" i="13"/>
  <c r="H270" i="13"/>
  <c r="C270" i="13"/>
  <c r="M269" i="13"/>
  <c r="H269" i="13"/>
  <c r="C269" i="13"/>
  <c r="M268" i="13"/>
  <c r="H268" i="13"/>
  <c r="C268" i="13"/>
  <c r="M267" i="13"/>
  <c r="H267" i="13"/>
  <c r="C267" i="13"/>
  <c r="M266" i="13"/>
  <c r="H266" i="13"/>
  <c r="C266" i="13"/>
  <c r="M265" i="13"/>
  <c r="H265" i="13"/>
  <c r="C265" i="13"/>
  <c r="M264" i="13"/>
  <c r="H264" i="13"/>
  <c r="C264" i="13"/>
  <c r="Q263" i="13"/>
  <c r="P263" i="13"/>
  <c r="O263" i="13"/>
  <c r="N263" i="13"/>
  <c r="L263" i="13"/>
  <c r="K263" i="13"/>
  <c r="J263" i="13"/>
  <c r="I263" i="13"/>
  <c r="G263" i="13"/>
  <c r="F263" i="13"/>
  <c r="E263" i="13"/>
  <c r="M260" i="13"/>
  <c r="H260" i="13"/>
  <c r="C260" i="13"/>
  <c r="Q259" i="13"/>
  <c r="P259" i="13"/>
  <c r="O259" i="13"/>
  <c r="N259" i="13"/>
  <c r="L259" i="13"/>
  <c r="K259" i="13"/>
  <c r="J259" i="13"/>
  <c r="I259" i="13"/>
  <c r="G259" i="13"/>
  <c r="F259" i="13"/>
  <c r="E259" i="13"/>
  <c r="D259" i="13"/>
  <c r="M258" i="13"/>
  <c r="H258" i="13"/>
  <c r="C258" i="13"/>
  <c r="M257" i="13"/>
  <c r="C257" i="13"/>
  <c r="M256" i="13"/>
  <c r="H256" i="13"/>
  <c r="C256" i="13"/>
  <c r="M255" i="13"/>
  <c r="H255" i="13"/>
  <c r="C255" i="13"/>
  <c r="M254" i="13"/>
  <c r="H254" i="13"/>
  <c r="C254" i="13"/>
  <c r="M253" i="13"/>
  <c r="H253" i="13"/>
  <c r="C253" i="13"/>
  <c r="M252" i="13"/>
  <c r="H252" i="13"/>
  <c r="C252" i="13"/>
  <c r="M251" i="13"/>
  <c r="H251" i="13"/>
  <c r="C251" i="13"/>
  <c r="M250" i="13"/>
  <c r="H250" i="13"/>
  <c r="C250" i="13"/>
  <c r="M249" i="13"/>
  <c r="H249" i="13"/>
  <c r="C249" i="13"/>
  <c r="Q248" i="13"/>
  <c r="Q247" i="13" s="1"/>
  <c r="P248" i="13"/>
  <c r="P247" i="13" s="1"/>
  <c r="O248" i="13"/>
  <c r="N248" i="13"/>
  <c r="L248" i="13"/>
  <c r="L247" i="13" s="1"/>
  <c r="K248" i="13"/>
  <c r="K247" i="13" s="1"/>
  <c r="J248" i="13"/>
  <c r="I248" i="13"/>
  <c r="G248" i="13"/>
  <c r="G247" i="13" s="1"/>
  <c r="F248" i="13"/>
  <c r="F247" i="13" s="1"/>
  <c r="E248" i="13"/>
  <c r="D248" i="13"/>
  <c r="M246" i="13"/>
  <c r="H246" i="13"/>
  <c r="C246" i="13"/>
  <c r="Q245" i="13"/>
  <c r="P245" i="13"/>
  <c r="O245" i="13"/>
  <c r="N245" i="13"/>
  <c r="L245" i="13"/>
  <c r="K245" i="13"/>
  <c r="J245" i="13"/>
  <c r="I245" i="13"/>
  <c r="G245" i="13"/>
  <c r="F245" i="13"/>
  <c r="E245" i="13"/>
  <c r="D245" i="13"/>
  <c r="M244" i="13"/>
  <c r="H244" i="13"/>
  <c r="C244" i="13"/>
  <c r="Q243" i="13"/>
  <c r="P243" i="13"/>
  <c r="O243" i="13"/>
  <c r="N243" i="13"/>
  <c r="L243" i="13"/>
  <c r="K243" i="13"/>
  <c r="J243" i="13"/>
  <c r="J224" i="13" s="1"/>
  <c r="I243" i="13"/>
  <c r="I224" i="13" s="1"/>
  <c r="G243" i="13"/>
  <c r="F243" i="13"/>
  <c r="E243" i="13"/>
  <c r="D243" i="13"/>
  <c r="M242" i="13"/>
  <c r="H242" i="13"/>
  <c r="C242" i="13"/>
  <c r="M241" i="13"/>
  <c r="H241" i="13"/>
  <c r="C241" i="13"/>
  <c r="Q240" i="13"/>
  <c r="P240" i="13"/>
  <c r="O240" i="13"/>
  <c r="L240" i="13"/>
  <c r="G240" i="13"/>
  <c r="F240" i="13"/>
  <c r="E240" i="13"/>
  <c r="D240" i="13"/>
  <c r="M239" i="13"/>
  <c r="H239" i="13"/>
  <c r="C239" i="13"/>
  <c r="M238" i="13"/>
  <c r="H238" i="13"/>
  <c r="C238" i="13"/>
  <c r="M237" i="13"/>
  <c r="H237" i="13"/>
  <c r="C237" i="13"/>
  <c r="M236" i="13"/>
  <c r="H236" i="13"/>
  <c r="C236" i="13"/>
  <c r="H235" i="13"/>
  <c r="G235" i="13"/>
  <c r="F235" i="13"/>
  <c r="E235" i="13"/>
  <c r="M234" i="13"/>
  <c r="H234" i="13"/>
  <c r="C234" i="13"/>
  <c r="M233" i="13"/>
  <c r="H233" i="13"/>
  <c r="C233" i="13"/>
  <c r="M232" i="13"/>
  <c r="H232" i="13"/>
  <c r="C232" i="13"/>
  <c r="M231" i="13"/>
  <c r="H231" i="13"/>
  <c r="C231" i="13"/>
  <c r="M230" i="13"/>
  <c r="H230" i="13"/>
  <c r="C230" i="13"/>
  <c r="M229" i="13"/>
  <c r="H229" i="13"/>
  <c r="C229" i="13"/>
  <c r="M228" i="13"/>
  <c r="H228" i="13"/>
  <c r="C228" i="13"/>
  <c r="M227" i="13"/>
  <c r="H227" i="13"/>
  <c r="C227" i="13"/>
  <c r="M226" i="13"/>
  <c r="H226" i="13"/>
  <c r="C226" i="13"/>
  <c r="M225" i="13"/>
  <c r="H225" i="13"/>
  <c r="C225" i="13"/>
  <c r="C221" i="13"/>
  <c r="M220" i="13"/>
  <c r="H220" i="13"/>
  <c r="C220" i="13"/>
  <c r="M219" i="13"/>
  <c r="H219" i="13"/>
  <c r="C219" i="13"/>
  <c r="M218" i="13"/>
  <c r="H218" i="13"/>
  <c r="C218" i="13"/>
  <c r="Q217" i="13"/>
  <c r="Q222" i="13" s="1"/>
  <c r="P217" i="13"/>
  <c r="P222" i="13" s="1"/>
  <c r="O217" i="13"/>
  <c r="O222" i="13" s="1"/>
  <c r="N217" i="13"/>
  <c r="N222" i="13" s="1"/>
  <c r="L217" i="13"/>
  <c r="L222" i="13" s="1"/>
  <c r="K217" i="13"/>
  <c r="K222" i="13" s="1"/>
  <c r="J217" i="13"/>
  <c r="I217" i="13"/>
  <c r="I222" i="13" s="1"/>
  <c r="G217" i="13"/>
  <c r="G222" i="13" s="1"/>
  <c r="F217" i="13"/>
  <c r="F222" i="13" s="1"/>
  <c r="E217" i="13"/>
  <c r="E222" i="13" s="1"/>
  <c r="D217" i="13"/>
  <c r="M214" i="13"/>
  <c r="H214" i="13"/>
  <c r="C214" i="13"/>
  <c r="M213" i="13"/>
  <c r="H213" i="13"/>
  <c r="C213" i="13"/>
  <c r="Q212" i="13"/>
  <c r="P212" i="13"/>
  <c r="O212" i="13"/>
  <c r="N212" i="13"/>
  <c r="L212" i="13"/>
  <c r="K212" i="13"/>
  <c r="J212" i="13"/>
  <c r="I212" i="13"/>
  <c r="G212" i="13"/>
  <c r="F212" i="13"/>
  <c r="E212" i="13"/>
  <c r="D212" i="13"/>
  <c r="M211" i="13"/>
  <c r="H211" i="13"/>
  <c r="C211" i="13"/>
  <c r="M210" i="13"/>
  <c r="H210" i="13"/>
  <c r="C210" i="13"/>
  <c r="L209" i="13"/>
  <c r="K209" i="13"/>
  <c r="J209" i="13"/>
  <c r="G209" i="13"/>
  <c r="F209" i="13"/>
  <c r="E209" i="13"/>
  <c r="M208" i="13"/>
  <c r="H208" i="13"/>
  <c r="C208" i="13"/>
  <c r="Q207" i="13"/>
  <c r="P207" i="13"/>
  <c r="O207" i="13"/>
  <c r="L207" i="13"/>
  <c r="K207" i="13"/>
  <c r="J207" i="13"/>
  <c r="I207" i="13"/>
  <c r="G207" i="13"/>
  <c r="F207" i="13"/>
  <c r="E207" i="13"/>
  <c r="D207" i="13"/>
  <c r="M204" i="13"/>
  <c r="H204" i="13"/>
  <c r="C204" i="13"/>
  <c r="M203" i="13"/>
  <c r="H203" i="13"/>
  <c r="C203" i="13"/>
  <c r="M202" i="13"/>
  <c r="H202" i="13"/>
  <c r="C202" i="13"/>
  <c r="Q201" i="13"/>
  <c r="Q205" i="13" s="1"/>
  <c r="P201" i="13"/>
  <c r="P205" i="13" s="1"/>
  <c r="O201" i="13"/>
  <c r="O205" i="13" s="1"/>
  <c r="N201" i="13"/>
  <c r="N205" i="13" s="1"/>
  <c r="L201" i="13"/>
  <c r="L205" i="13" s="1"/>
  <c r="K201" i="13"/>
  <c r="K205" i="13" s="1"/>
  <c r="J201" i="13"/>
  <c r="I201" i="13"/>
  <c r="I205" i="13" s="1"/>
  <c r="G201" i="13"/>
  <c r="G205" i="13" s="1"/>
  <c r="F201" i="13"/>
  <c r="F205" i="13" s="1"/>
  <c r="E201" i="13"/>
  <c r="E205" i="13" s="1"/>
  <c r="D201" i="13"/>
  <c r="M194" i="13"/>
  <c r="H194" i="13"/>
  <c r="C194" i="13"/>
  <c r="M193" i="13"/>
  <c r="H193" i="13"/>
  <c r="C193" i="13"/>
  <c r="Q192" i="13"/>
  <c r="Q191" i="13" s="1"/>
  <c r="P192" i="13"/>
  <c r="P191" i="13" s="1"/>
  <c r="O192" i="13"/>
  <c r="O191" i="13" s="1"/>
  <c r="N192" i="13"/>
  <c r="L192" i="13"/>
  <c r="L191" i="13" s="1"/>
  <c r="K192" i="13"/>
  <c r="K191" i="13" s="1"/>
  <c r="J192" i="13"/>
  <c r="I192" i="13"/>
  <c r="G192" i="13"/>
  <c r="G191" i="13" s="1"/>
  <c r="F192" i="13"/>
  <c r="F191" i="13" s="1"/>
  <c r="E192" i="13"/>
  <c r="D191" i="13"/>
  <c r="J191" i="13"/>
  <c r="M190" i="13"/>
  <c r="H190" i="13"/>
  <c r="C190" i="13"/>
  <c r="Q189" i="13"/>
  <c r="P189" i="13"/>
  <c r="O189" i="13"/>
  <c r="N189" i="13"/>
  <c r="N182" i="13" s="1"/>
  <c r="L189" i="13"/>
  <c r="K189" i="13"/>
  <c r="J189" i="13"/>
  <c r="I189" i="13"/>
  <c r="G189" i="13"/>
  <c r="F189" i="13"/>
  <c r="E189" i="13"/>
  <c r="D189" i="13"/>
  <c r="M188" i="13"/>
  <c r="H188" i="13"/>
  <c r="C188" i="13"/>
  <c r="M187" i="13"/>
  <c r="H187" i="13"/>
  <c r="M185" i="13"/>
  <c r="H185" i="13"/>
  <c r="C185" i="13"/>
  <c r="M184" i="13"/>
  <c r="H184" i="13"/>
  <c r="C184" i="13"/>
  <c r="Q183" i="13"/>
  <c r="P183" i="13"/>
  <c r="P182" i="13" s="1"/>
  <c r="O183" i="13"/>
  <c r="N183" i="13"/>
  <c r="L183" i="13"/>
  <c r="K183" i="13"/>
  <c r="J183" i="13"/>
  <c r="I183" i="13"/>
  <c r="G183" i="13"/>
  <c r="F183" i="13"/>
  <c r="E183" i="13"/>
  <c r="D183" i="13"/>
  <c r="D182" i="13" s="1"/>
  <c r="M179" i="13"/>
  <c r="H179" i="13"/>
  <c r="Q178" i="13"/>
  <c r="P178" i="13"/>
  <c r="O178" i="13"/>
  <c r="N178" i="13"/>
  <c r="L178" i="13"/>
  <c r="K178" i="13"/>
  <c r="J178" i="13"/>
  <c r="I178" i="13"/>
  <c r="G178" i="13"/>
  <c r="F178" i="13"/>
  <c r="E178" i="13"/>
  <c r="D178" i="13"/>
  <c r="M177" i="13"/>
  <c r="H177" i="13"/>
  <c r="C177" i="13"/>
  <c r="O176" i="13"/>
  <c r="N176" i="13"/>
  <c r="L176" i="13"/>
  <c r="J176" i="13"/>
  <c r="I176" i="13"/>
  <c r="G176" i="13"/>
  <c r="E176" i="13"/>
  <c r="D176" i="13"/>
  <c r="M175" i="13"/>
  <c r="H175" i="13"/>
  <c r="C175" i="13"/>
  <c r="Q174" i="13"/>
  <c r="P174" i="13"/>
  <c r="O174" i="13"/>
  <c r="N174" i="13"/>
  <c r="L174" i="13"/>
  <c r="K174" i="13"/>
  <c r="J174" i="13"/>
  <c r="I174" i="13"/>
  <c r="G174" i="13"/>
  <c r="F174" i="13"/>
  <c r="E174" i="13"/>
  <c r="D174" i="13"/>
  <c r="M173" i="13"/>
  <c r="H173" i="13"/>
  <c r="C173" i="13"/>
  <c r="Q172" i="13"/>
  <c r="P172" i="13"/>
  <c r="O172" i="13"/>
  <c r="N172" i="13"/>
  <c r="L172" i="13"/>
  <c r="K172" i="13"/>
  <c r="J172" i="13"/>
  <c r="I172" i="13"/>
  <c r="G172" i="13"/>
  <c r="F172" i="13"/>
  <c r="E172" i="13"/>
  <c r="D172" i="13"/>
  <c r="M171" i="13"/>
  <c r="H171" i="13"/>
  <c r="C171" i="13"/>
  <c r="Q170" i="13"/>
  <c r="P170" i="13"/>
  <c r="O170" i="13"/>
  <c r="N170" i="13"/>
  <c r="L170" i="13"/>
  <c r="K170" i="13"/>
  <c r="J170" i="13"/>
  <c r="I170" i="13"/>
  <c r="G170" i="13"/>
  <c r="F170" i="13"/>
  <c r="E170" i="13"/>
  <c r="D170" i="13"/>
  <c r="M169" i="13"/>
  <c r="H169" i="13"/>
  <c r="C169" i="13"/>
  <c r="Q168" i="13"/>
  <c r="P168" i="13"/>
  <c r="O168" i="13"/>
  <c r="N168" i="13"/>
  <c r="L168" i="13"/>
  <c r="K168" i="13"/>
  <c r="I168" i="13"/>
  <c r="G168" i="13"/>
  <c r="F168" i="13"/>
  <c r="E168" i="13"/>
  <c r="D168" i="13"/>
  <c r="M167" i="13"/>
  <c r="H167" i="13"/>
  <c r="C167" i="13"/>
  <c r="M166" i="13"/>
  <c r="Q165" i="13"/>
  <c r="P165" i="13"/>
  <c r="O165" i="13"/>
  <c r="L165" i="13"/>
  <c r="K165" i="13"/>
  <c r="J165" i="13"/>
  <c r="G165" i="13"/>
  <c r="F165" i="13"/>
  <c r="E165" i="13"/>
  <c r="M164" i="13"/>
  <c r="H164" i="13"/>
  <c r="C164" i="13"/>
  <c r="M163" i="13"/>
  <c r="H163" i="13"/>
  <c r="C163" i="13"/>
  <c r="Q162" i="13"/>
  <c r="P162" i="13"/>
  <c r="O162" i="13"/>
  <c r="N162" i="13"/>
  <c r="L162" i="13"/>
  <c r="K162" i="13"/>
  <c r="J162" i="13"/>
  <c r="I162" i="13"/>
  <c r="G162" i="13"/>
  <c r="F162" i="13"/>
  <c r="E162" i="13"/>
  <c r="D162" i="13"/>
  <c r="M161" i="13"/>
  <c r="H161" i="13"/>
  <c r="C161" i="13"/>
  <c r="M160" i="13"/>
  <c r="H160" i="13"/>
  <c r="C160" i="13"/>
  <c r="Q159" i="13"/>
  <c r="P159" i="13"/>
  <c r="O159" i="13"/>
  <c r="N159" i="13"/>
  <c r="L159" i="13"/>
  <c r="K159" i="13"/>
  <c r="J159" i="13"/>
  <c r="I159" i="13"/>
  <c r="I153" i="13" s="1"/>
  <c r="G159" i="13"/>
  <c r="F159" i="13"/>
  <c r="E159" i="13"/>
  <c r="D159" i="13"/>
  <c r="M158" i="13"/>
  <c r="H158" i="13"/>
  <c r="C158" i="13"/>
  <c r="M157" i="13"/>
  <c r="H157" i="13"/>
  <c r="C157" i="13"/>
  <c r="M156" i="13"/>
  <c r="H156" i="13"/>
  <c r="C156" i="13"/>
  <c r="M155" i="13"/>
  <c r="H155" i="13"/>
  <c r="C155" i="13"/>
  <c r="Q154" i="13"/>
  <c r="P154" i="13"/>
  <c r="P153" i="13" s="1"/>
  <c r="O154" i="13"/>
  <c r="N154" i="13"/>
  <c r="L154" i="13"/>
  <c r="K154" i="13"/>
  <c r="J154" i="13"/>
  <c r="H154" i="13" s="1"/>
  <c r="G154" i="13"/>
  <c r="G153" i="13" s="1"/>
  <c r="F154" i="13"/>
  <c r="E154" i="13"/>
  <c r="D154" i="13"/>
  <c r="D153" i="13" s="1"/>
  <c r="D195" i="13" s="1"/>
  <c r="M152" i="13"/>
  <c r="H152" i="13"/>
  <c r="C152" i="13"/>
  <c r="M151" i="13"/>
  <c r="H151" i="13"/>
  <c r="C151" i="13"/>
  <c r="M150" i="13"/>
  <c r="H150" i="13"/>
  <c r="C150" i="13"/>
  <c r="M149" i="13"/>
  <c r="H149" i="13"/>
  <c r="C149" i="13"/>
  <c r="M148" i="13"/>
  <c r="H148" i="13"/>
  <c r="C148" i="13"/>
  <c r="Q147" i="13"/>
  <c r="M145" i="13"/>
  <c r="H145" i="13"/>
  <c r="C145" i="13"/>
  <c r="M144" i="13"/>
  <c r="H144" i="13"/>
  <c r="C144" i="13"/>
  <c r="M142" i="13"/>
  <c r="H142" i="13"/>
  <c r="C142" i="13"/>
  <c r="M141" i="13"/>
  <c r="H141" i="13"/>
  <c r="C141" i="13"/>
  <c r="M140" i="13"/>
  <c r="H140" i="13"/>
  <c r="C140" i="13"/>
  <c r="Q139" i="13"/>
  <c r="P139" i="13"/>
  <c r="P138" i="13" s="1"/>
  <c r="O139" i="13"/>
  <c r="L139" i="13"/>
  <c r="K139" i="13"/>
  <c r="J139" i="13"/>
  <c r="I139" i="13"/>
  <c r="G139" i="13"/>
  <c r="F139" i="13"/>
  <c r="E139" i="13"/>
  <c r="D139" i="13"/>
  <c r="M137" i="13"/>
  <c r="H137" i="13"/>
  <c r="C137" i="13"/>
  <c r="M136" i="13"/>
  <c r="H136" i="13"/>
  <c r="C136" i="13"/>
  <c r="M135" i="13"/>
  <c r="H135" i="13"/>
  <c r="C135" i="13"/>
  <c r="M134" i="13"/>
  <c r="H134" i="13"/>
  <c r="C134" i="13"/>
  <c r="M133" i="13"/>
  <c r="H133" i="13"/>
  <c r="C133" i="13"/>
  <c r="Q132" i="13"/>
  <c r="P132" i="13"/>
  <c r="N132" i="13"/>
  <c r="L132" i="13"/>
  <c r="K132" i="13"/>
  <c r="I132" i="13"/>
  <c r="G132" i="13"/>
  <c r="F132" i="13"/>
  <c r="E132" i="13"/>
  <c r="D132" i="13"/>
  <c r="M131" i="13"/>
  <c r="H131" i="13"/>
  <c r="C131" i="13"/>
  <c r="M130" i="13"/>
  <c r="H130" i="13"/>
  <c r="C130" i="13"/>
  <c r="M129" i="13"/>
  <c r="H129" i="13"/>
  <c r="C129" i="13"/>
  <c r="Q128" i="13"/>
  <c r="P128" i="13"/>
  <c r="O128" i="13"/>
  <c r="O127" i="13" s="1"/>
  <c r="N128" i="13"/>
  <c r="L128" i="13"/>
  <c r="K128" i="13"/>
  <c r="J128" i="13"/>
  <c r="I128" i="13"/>
  <c r="I127" i="13" s="1"/>
  <c r="G128" i="13"/>
  <c r="F128" i="13"/>
  <c r="E128" i="13"/>
  <c r="E127" i="13" s="1"/>
  <c r="D128" i="13"/>
  <c r="M124" i="13"/>
  <c r="H124" i="13"/>
  <c r="C124" i="13"/>
  <c r="M123" i="13"/>
  <c r="H123" i="13"/>
  <c r="C123" i="13"/>
  <c r="M122" i="13"/>
  <c r="H122" i="13"/>
  <c r="C122" i="13"/>
  <c r="M121" i="13"/>
  <c r="H121" i="13"/>
  <c r="C121" i="13"/>
  <c r="M120" i="13"/>
  <c r="H120" i="13"/>
  <c r="C120" i="13"/>
  <c r="M119" i="13"/>
  <c r="H119" i="13"/>
  <c r="C119" i="13"/>
  <c r="M118" i="13"/>
  <c r="H118" i="13"/>
  <c r="C118" i="13"/>
  <c r="M117" i="13"/>
  <c r="H117" i="13"/>
  <c r="C117" i="13"/>
  <c r="M116" i="13"/>
  <c r="H116" i="13"/>
  <c r="C116" i="13"/>
  <c r="Q115" i="13"/>
  <c r="Q113" i="13" s="1"/>
  <c r="Q112" i="13" s="1"/>
  <c r="P115" i="13"/>
  <c r="P113" i="13" s="1"/>
  <c r="P112" i="13" s="1"/>
  <c r="O115" i="13"/>
  <c r="O113" i="13" s="1"/>
  <c r="O112" i="13" s="1"/>
  <c r="L115" i="13"/>
  <c r="L113" i="13" s="1"/>
  <c r="L112" i="13" s="1"/>
  <c r="K115" i="13"/>
  <c r="K113" i="13" s="1"/>
  <c r="K112" i="13" s="1"/>
  <c r="J115" i="13"/>
  <c r="J113" i="13" s="1"/>
  <c r="J112" i="13" s="1"/>
  <c r="G115" i="13"/>
  <c r="G113" i="13" s="1"/>
  <c r="G112" i="13" s="1"/>
  <c r="F115" i="13"/>
  <c r="F113" i="13" s="1"/>
  <c r="F112" i="13" s="1"/>
  <c r="E115" i="13"/>
  <c r="E113" i="13" s="1"/>
  <c r="E112" i="13" s="1"/>
  <c r="D113" i="13"/>
  <c r="H114" i="13"/>
  <c r="C114" i="13"/>
  <c r="M111" i="13"/>
  <c r="H111" i="13"/>
  <c r="C111" i="13"/>
  <c r="Q110" i="13"/>
  <c r="P110" i="13"/>
  <c r="O110" i="13"/>
  <c r="N110" i="13"/>
  <c r="L110" i="13"/>
  <c r="K110" i="13"/>
  <c r="J110" i="13"/>
  <c r="I110" i="13"/>
  <c r="G110" i="13"/>
  <c r="F110" i="13"/>
  <c r="E110" i="13"/>
  <c r="D110" i="13"/>
  <c r="M109" i="13"/>
  <c r="H109" i="13"/>
  <c r="C109" i="13"/>
  <c r="Q108" i="13"/>
  <c r="P108" i="13"/>
  <c r="O108" i="13"/>
  <c r="N108" i="13"/>
  <c r="L108" i="13"/>
  <c r="K108" i="13"/>
  <c r="J108" i="13"/>
  <c r="I108" i="13"/>
  <c r="G108" i="13"/>
  <c r="F108" i="13"/>
  <c r="E108" i="13"/>
  <c r="D108" i="13"/>
  <c r="M107" i="13"/>
  <c r="H107" i="13"/>
  <c r="C107" i="13"/>
  <c r="M106" i="13"/>
  <c r="H106" i="13"/>
  <c r="C106" i="13"/>
  <c r="Q105" i="13"/>
  <c r="P105" i="13"/>
  <c r="O105" i="13"/>
  <c r="N105" i="13"/>
  <c r="L105" i="13"/>
  <c r="K105" i="13"/>
  <c r="J105" i="13"/>
  <c r="I105" i="13"/>
  <c r="G105" i="13"/>
  <c r="F105" i="13"/>
  <c r="E105" i="13"/>
  <c r="D105" i="13"/>
  <c r="M104" i="13"/>
  <c r="H104" i="13"/>
  <c r="C104" i="13"/>
  <c r="M103" i="13"/>
  <c r="H103" i="13"/>
  <c r="C103" i="13"/>
  <c r="Q102" i="13"/>
  <c r="Q101" i="13" s="1"/>
  <c r="P102" i="13"/>
  <c r="O102" i="13"/>
  <c r="N102" i="13"/>
  <c r="L102" i="13"/>
  <c r="K102" i="13"/>
  <c r="J102" i="13"/>
  <c r="I102" i="13"/>
  <c r="G102" i="13"/>
  <c r="F102" i="13"/>
  <c r="E102" i="13"/>
  <c r="D102" i="13"/>
  <c r="M100" i="13"/>
  <c r="H100" i="13"/>
  <c r="C100" i="13"/>
  <c r="M99" i="13"/>
  <c r="H99" i="13"/>
  <c r="C99" i="13"/>
  <c r="M98" i="13"/>
  <c r="H98" i="13"/>
  <c r="C98" i="13"/>
  <c r="M97" i="13"/>
  <c r="H97" i="13"/>
  <c r="C97" i="13"/>
  <c r="M96" i="13"/>
  <c r="H96" i="13"/>
  <c r="C96" i="13"/>
  <c r="M95" i="13"/>
  <c r="H95" i="13"/>
  <c r="C95" i="13"/>
  <c r="M94" i="13"/>
  <c r="H94" i="13"/>
  <c r="C94" i="13"/>
  <c r="M93" i="13"/>
  <c r="H93" i="13"/>
  <c r="C93" i="13"/>
  <c r="C92" i="13"/>
  <c r="Q91" i="13"/>
  <c r="P91" i="13"/>
  <c r="O91" i="13"/>
  <c r="O90" i="13" s="1"/>
  <c r="L91" i="13"/>
  <c r="L90" i="13" s="1"/>
  <c r="K91" i="13"/>
  <c r="K90" i="13" s="1"/>
  <c r="J91" i="13"/>
  <c r="G91" i="13"/>
  <c r="G90" i="13" s="1"/>
  <c r="F91" i="13"/>
  <c r="F90" i="13" s="1"/>
  <c r="E91" i="13"/>
  <c r="Q90" i="13"/>
  <c r="P90" i="13"/>
  <c r="N90" i="13"/>
  <c r="I90" i="13"/>
  <c r="D90" i="13"/>
  <c r="M89" i="13"/>
  <c r="H89" i="13"/>
  <c r="C89" i="13"/>
  <c r="Q88" i="13"/>
  <c r="P88" i="13"/>
  <c r="O88" i="13"/>
  <c r="N88" i="13"/>
  <c r="L88" i="13"/>
  <c r="K88" i="13"/>
  <c r="J88" i="13"/>
  <c r="I88" i="13"/>
  <c r="G88" i="13"/>
  <c r="F88" i="13"/>
  <c r="E88" i="13"/>
  <c r="D88" i="13"/>
  <c r="M86" i="13"/>
  <c r="H86" i="13"/>
  <c r="C86" i="13"/>
  <c r="M85" i="13"/>
  <c r="H85" i="13"/>
  <c r="C85" i="13"/>
  <c r="M84" i="13"/>
  <c r="H84" i="13"/>
  <c r="C84" i="13"/>
  <c r="M83" i="13"/>
  <c r="H83" i="13"/>
  <c r="C83" i="13"/>
  <c r="M82" i="13"/>
  <c r="H82" i="13"/>
  <c r="C82" i="13"/>
  <c r="M81" i="13"/>
  <c r="H81" i="13"/>
  <c r="C81" i="13"/>
  <c r="M80" i="13"/>
  <c r="H80" i="13"/>
  <c r="C80" i="13"/>
  <c r="M79" i="13"/>
  <c r="H79" i="13"/>
  <c r="C79" i="13"/>
  <c r="M78" i="13"/>
  <c r="H78" i="13"/>
  <c r="C78" i="13"/>
  <c r="M77" i="13"/>
  <c r="H77" i="13"/>
  <c r="C77" i="13"/>
  <c r="M76" i="13"/>
  <c r="H76" i="13"/>
  <c r="C76" i="13"/>
  <c r="M75" i="13"/>
  <c r="H75" i="13"/>
  <c r="C75" i="13"/>
  <c r="Q74" i="13"/>
  <c r="Q73" i="13" s="1"/>
  <c r="Q72" i="13" s="1"/>
  <c r="P74" i="13"/>
  <c r="P73" i="13" s="1"/>
  <c r="P72" i="13" s="1"/>
  <c r="L74" i="13"/>
  <c r="L73" i="13" s="1"/>
  <c r="L72" i="13" s="1"/>
  <c r="K74" i="13"/>
  <c r="K73" i="13" s="1"/>
  <c r="K72" i="13" s="1"/>
  <c r="J74" i="13"/>
  <c r="J73" i="13" s="1"/>
  <c r="J72" i="13" s="1"/>
  <c r="G74" i="13"/>
  <c r="G73" i="13" s="1"/>
  <c r="G72" i="13" s="1"/>
  <c r="F74" i="13"/>
  <c r="F73" i="13" s="1"/>
  <c r="F72" i="13" s="1"/>
  <c r="E74" i="13"/>
  <c r="D74" i="13"/>
  <c r="D73" i="13" s="1"/>
  <c r="D72" i="13" s="1"/>
  <c r="O73" i="13"/>
  <c r="O72" i="13" s="1"/>
  <c r="M71" i="13"/>
  <c r="H71" i="13"/>
  <c r="C71" i="13"/>
  <c r="Q70" i="13"/>
  <c r="P70" i="13"/>
  <c r="O70" i="13"/>
  <c r="O69" i="13" s="1"/>
  <c r="N70" i="13"/>
  <c r="N69" i="13" s="1"/>
  <c r="L70" i="13"/>
  <c r="L69" i="13" s="1"/>
  <c r="K70" i="13"/>
  <c r="K69" i="13" s="1"/>
  <c r="J70" i="13"/>
  <c r="J69" i="13" s="1"/>
  <c r="I70" i="13"/>
  <c r="I69" i="13" s="1"/>
  <c r="G70" i="13"/>
  <c r="G69" i="13" s="1"/>
  <c r="F70" i="13"/>
  <c r="F69" i="13" s="1"/>
  <c r="E70" i="13"/>
  <c r="E69" i="13" s="1"/>
  <c r="D70" i="13"/>
  <c r="D69" i="13" s="1"/>
  <c r="Q69" i="13"/>
  <c r="M68" i="13"/>
  <c r="H68" i="13"/>
  <c r="C68" i="13"/>
  <c r="M67" i="13"/>
  <c r="H67" i="13"/>
  <c r="C67" i="13"/>
  <c r="M66" i="13"/>
  <c r="H66" i="13"/>
  <c r="C66" i="13"/>
  <c r="M65" i="13"/>
  <c r="H65" i="13"/>
  <c r="C65" i="13"/>
  <c r="M64" i="13"/>
  <c r="H64" i="13"/>
  <c r="C64" i="13"/>
  <c r="M63" i="13"/>
  <c r="H63" i="13"/>
  <c r="C63" i="13"/>
  <c r="M62" i="13"/>
  <c r="H62" i="13"/>
  <c r="C62" i="13"/>
  <c r="M61" i="13"/>
  <c r="H61" i="13"/>
  <c r="C61" i="13"/>
  <c r="Q60" i="13"/>
  <c r="Q59" i="13" s="1"/>
  <c r="Q58" i="13" s="1"/>
  <c r="P60" i="13"/>
  <c r="P59" i="13" s="1"/>
  <c r="P58" i="13" s="1"/>
  <c r="O60" i="13"/>
  <c r="N59" i="13"/>
  <c r="N58" i="13" s="1"/>
  <c r="L60" i="13"/>
  <c r="L59" i="13" s="1"/>
  <c r="L58" i="13" s="1"/>
  <c r="K60" i="13"/>
  <c r="K59" i="13" s="1"/>
  <c r="K58" i="13" s="1"/>
  <c r="J60" i="13"/>
  <c r="J59" i="13" s="1"/>
  <c r="J58" i="13" s="1"/>
  <c r="I60" i="13"/>
  <c r="G60" i="13"/>
  <c r="G59" i="13" s="1"/>
  <c r="G58" i="13" s="1"/>
  <c r="F60" i="13"/>
  <c r="F59" i="13" s="1"/>
  <c r="F58" i="13" s="1"/>
  <c r="E60" i="13"/>
  <c r="E59" i="13" s="1"/>
  <c r="E58" i="13" s="1"/>
  <c r="M57" i="13"/>
  <c r="H57" i="13"/>
  <c r="C57" i="13"/>
  <c r="Q56" i="13"/>
  <c r="Q54" i="13" s="1"/>
  <c r="P56" i="13"/>
  <c r="P54" i="13" s="1"/>
  <c r="O56" i="13"/>
  <c r="O54" i="13" s="1"/>
  <c r="N56" i="13"/>
  <c r="N54" i="13" s="1"/>
  <c r="L56" i="13"/>
  <c r="L54" i="13" s="1"/>
  <c r="K56" i="13"/>
  <c r="K54" i="13" s="1"/>
  <c r="J56" i="13"/>
  <c r="J54" i="13" s="1"/>
  <c r="I56" i="13"/>
  <c r="I54" i="13" s="1"/>
  <c r="G56" i="13"/>
  <c r="G54" i="13" s="1"/>
  <c r="F56" i="13"/>
  <c r="F54" i="13" s="1"/>
  <c r="E56" i="13"/>
  <c r="E54" i="13" s="1"/>
  <c r="D56" i="13"/>
  <c r="M53" i="13"/>
  <c r="H53" i="13"/>
  <c r="C53" i="13"/>
  <c r="Q52" i="13"/>
  <c r="P52" i="13"/>
  <c r="O52" i="13"/>
  <c r="N52" i="13"/>
  <c r="L52" i="13"/>
  <c r="K52" i="13"/>
  <c r="J52" i="13"/>
  <c r="I52" i="13"/>
  <c r="G52" i="13"/>
  <c r="F52" i="13"/>
  <c r="E52" i="13"/>
  <c r="D52" i="13"/>
  <c r="M51" i="13"/>
  <c r="H51" i="13"/>
  <c r="C51" i="13"/>
  <c r="M50" i="13"/>
  <c r="H50" i="13"/>
  <c r="C50" i="13"/>
  <c r="M49" i="13"/>
  <c r="H49" i="13"/>
  <c r="C49" i="13"/>
  <c r="M48" i="13"/>
  <c r="H48" i="13"/>
  <c r="C48" i="13"/>
  <c r="M47" i="13"/>
  <c r="H47" i="13"/>
  <c r="C47" i="13"/>
  <c r="Q46" i="13"/>
  <c r="P46" i="13"/>
  <c r="O46" i="13"/>
  <c r="L46" i="13"/>
  <c r="K46" i="13"/>
  <c r="J46" i="13"/>
  <c r="I46" i="13"/>
  <c r="G46" i="13"/>
  <c r="F46" i="13"/>
  <c r="E46" i="13"/>
  <c r="D46" i="13"/>
  <c r="M45" i="13"/>
  <c r="H45" i="13"/>
  <c r="C45" i="13"/>
  <c r="M44" i="13"/>
  <c r="H44" i="13"/>
  <c r="C44" i="13"/>
  <c r="M43" i="13"/>
  <c r="H43" i="13"/>
  <c r="C43" i="13"/>
  <c r="M42" i="13"/>
  <c r="H42" i="13"/>
  <c r="C42" i="13"/>
  <c r="M41" i="13"/>
  <c r="H41" i="13"/>
  <c r="C41" i="13"/>
  <c r="M40" i="13"/>
  <c r="H40" i="13"/>
  <c r="C40" i="13"/>
  <c r="Q39" i="13"/>
  <c r="P39" i="13"/>
  <c r="O39" i="13"/>
  <c r="N39" i="13"/>
  <c r="L39" i="13"/>
  <c r="K39" i="13"/>
  <c r="J39" i="13"/>
  <c r="I39" i="13"/>
  <c r="G39" i="13"/>
  <c r="F39" i="13"/>
  <c r="E39" i="13"/>
  <c r="D39" i="13"/>
  <c r="M38" i="13"/>
  <c r="H38" i="13"/>
  <c r="C38" i="13"/>
  <c r="M37" i="13"/>
  <c r="H37" i="13"/>
  <c r="C37" i="13"/>
  <c r="M36" i="13"/>
  <c r="H36" i="13"/>
  <c r="C36" i="13"/>
  <c r="M35" i="13"/>
  <c r="H35" i="13"/>
  <c r="C35" i="13"/>
  <c r="Q34" i="13"/>
  <c r="P34" i="13"/>
  <c r="O34" i="13"/>
  <c r="L34" i="13"/>
  <c r="K34" i="13"/>
  <c r="J34" i="13"/>
  <c r="G34" i="13"/>
  <c r="F34" i="13"/>
  <c r="E34" i="13"/>
  <c r="D34" i="13"/>
  <c r="M33" i="13"/>
  <c r="H33" i="13"/>
  <c r="C33" i="13"/>
  <c r="M32" i="13"/>
  <c r="H32" i="13"/>
  <c r="C32" i="13"/>
  <c r="M31" i="13"/>
  <c r="H31" i="13"/>
  <c r="C31" i="13"/>
  <c r="M30" i="13"/>
  <c r="H30" i="13"/>
  <c r="C30" i="13"/>
  <c r="M29" i="13"/>
  <c r="H29" i="13"/>
  <c r="C29" i="13"/>
  <c r="Q28" i="13"/>
  <c r="P28" i="13"/>
  <c r="O28" i="13"/>
  <c r="L28" i="13"/>
  <c r="K28" i="13"/>
  <c r="J28" i="13"/>
  <c r="G28" i="13"/>
  <c r="F28" i="13"/>
  <c r="E28" i="13"/>
  <c r="D28" i="13"/>
  <c r="M25" i="13"/>
  <c r="H25" i="13"/>
  <c r="Q23" i="13"/>
  <c r="P23" i="13"/>
  <c r="O23" i="13"/>
  <c r="N23" i="13"/>
  <c r="L23" i="13"/>
  <c r="K23" i="13"/>
  <c r="J23" i="13"/>
  <c r="I23" i="13"/>
  <c r="I22" i="13" s="1"/>
  <c r="G23" i="13"/>
  <c r="F23" i="13"/>
  <c r="Q20" i="13"/>
  <c r="L20" i="13"/>
  <c r="G20" i="13"/>
  <c r="M18" i="13"/>
  <c r="M17" i="13"/>
  <c r="M16" i="13"/>
  <c r="M15" i="13"/>
  <c r="P14" i="13"/>
  <c r="O14" i="13"/>
  <c r="N14" i="13"/>
  <c r="K14" i="13"/>
  <c r="J14" i="13"/>
  <c r="I14" i="13"/>
  <c r="H14" i="13"/>
  <c r="F14" i="13"/>
  <c r="E14" i="13"/>
  <c r="D14" i="13"/>
  <c r="C14" i="13"/>
  <c r="M13" i="13"/>
  <c r="M12" i="13"/>
  <c r="M11" i="13"/>
  <c r="M10" i="13"/>
  <c r="H10" i="13"/>
  <c r="C10" i="13"/>
  <c r="P9" i="13"/>
  <c r="O9" i="13"/>
  <c r="N9" i="13"/>
  <c r="K9" i="13"/>
  <c r="J9" i="13"/>
  <c r="I9" i="13"/>
  <c r="H9" i="13"/>
  <c r="F9" i="13"/>
  <c r="E9" i="13"/>
  <c r="D9" i="13"/>
  <c r="C9" i="13"/>
  <c r="O153" i="13" l="1"/>
  <c r="P125" i="13"/>
  <c r="N153" i="13"/>
  <c r="J153" i="13"/>
  <c r="H153" i="13" s="1"/>
  <c r="L153" i="13"/>
  <c r="F153" i="13"/>
  <c r="K153" i="13"/>
  <c r="E153" i="13"/>
  <c r="L127" i="13"/>
  <c r="H143" i="13"/>
  <c r="P366" i="13"/>
  <c r="P382" i="13" s="1"/>
  <c r="Q366" i="13"/>
  <c r="Q382" i="13" s="1"/>
  <c r="O366" i="13"/>
  <c r="O382" i="13" s="1"/>
  <c r="L101" i="13"/>
  <c r="E101" i="13"/>
  <c r="N101" i="13"/>
  <c r="Q295" i="13"/>
  <c r="K295" i="13"/>
  <c r="E295" i="13"/>
  <c r="G295" i="13"/>
  <c r="G438" i="13"/>
  <c r="K438" i="13"/>
  <c r="O438" i="13"/>
  <c r="L87" i="13"/>
  <c r="K312" i="13"/>
  <c r="K311" i="13" s="1"/>
  <c r="K87" i="13"/>
  <c r="K127" i="13"/>
  <c r="O87" i="13"/>
  <c r="F87" i="13"/>
  <c r="C405" i="13"/>
  <c r="Q27" i="13"/>
  <c r="Q26" i="13" s="1"/>
  <c r="Q22" i="13" s="1"/>
  <c r="Q127" i="13"/>
  <c r="O312" i="13"/>
  <c r="O311" i="13" s="1"/>
  <c r="O321" i="13" s="1"/>
  <c r="P312" i="13"/>
  <c r="P311" i="13" s="1"/>
  <c r="P321" i="13" s="1"/>
  <c r="M317" i="13"/>
  <c r="M319" i="13"/>
  <c r="C328" i="13"/>
  <c r="D382" i="13"/>
  <c r="P127" i="13"/>
  <c r="D215" i="13"/>
  <c r="C248" i="13"/>
  <c r="N312" i="13"/>
  <c r="N311" i="13" s="1"/>
  <c r="M132" i="13"/>
  <c r="C186" i="13"/>
  <c r="C189" i="13"/>
  <c r="M189" i="13"/>
  <c r="I382" i="13"/>
  <c r="C370" i="13"/>
  <c r="C398" i="13"/>
  <c r="M405" i="13"/>
  <c r="M412" i="13"/>
  <c r="F438" i="13"/>
  <c r="J438" i="13"/>
  <c r="Q438" i="13"/>
  <c r="H431" i="13"/>
  <c r="G182" i="13"/>
  <c r="E27" i="13"/>
  <c r="E26" i="13" s="1"/>
  <c r="E22" i="13" s="1"/>
  <c r="M28" i="13"/>
  <c r="F27" i="13"/>
  <c r="F26" i="13" s="1"/>
  <c r="F22" i="13" s="1"/>
  <c r="C52" i="13"/>
  <c r="M52" i="13"/>
  <c r="M165" i="13"/>
  <c r="G215" i="13"/>
  <c r="M248" i="13"/>
  <c r="I438" i="13"/>
  <c r="L438" i="13"/>
  <c r="P438" i="13"/>
  <c r="P101" i="13"/>
  <c r="C380" i="13"/>
  <c r="K20" i="13"/>
  <c r="P20" i="13"/>
  <c r="M14" i="13"/>
  <c r="I87" i="13"/>
  <c r="Q87" i="13"/>
  <c r="H128" i="13"/>
  <c r="M128" i="13"/>
  <c r="H132" i="13"/>
  <c r="E138" i="13"/>
  <c r="M147" i="13"/>
  <c r="C168" i="13"/>
  <c r="M172" i="13"/>
  <c r="M176" i="13"/>
  <c r="C209" i="13"/>
  <c r="C247" i="13"/>
  <c r="H307" i="13"/>
  <c r="C314" i="13"/>
  <c r="J312" i="13"/>
  <c r="J311" i="13" s="1"/>
  <c r="J321" i="13" s="1"/>
  <c r="M314" i="13"/>
  <c r="Q312" i="13"/>
  <c r="Q311" i="13" s="1"/>
  <c r="C390" i="13"/>
  <c r="C414" i="13"/>
  <c r="H176" i="13"/>
  <c r="L224" i="13"/>
  <c r="L261" i="13" s="1"/>
  <c r="E20" i="13"/>
  <c r="N20" i="13"/>
  <c r="H28" i="13"/>
  <c r="M46" i="13"/>
  <c r="H60" i="13"/>
  <c r="M162" i="13"/>
  <c r="H165" i="13"/>
  <c r="C170" i="13"/>
  <c r="E182" i="13"/>
  <c r="H192" i="13"/>
  <c r="J20" i="13"/>
  <c r="O20" i="13"/>
  <c r="H34" i="13"/>
  <c r="P27" i="13"/>
  <c r="P26" i="13" s="1"/>
  <c r="P22" i="13" s="1"/>
  <c r="C39" i="13"/>
  <c r="C74" i="13"/>
  <c r="C91" i="13"/>
  <c r="H91" i="13"/>
  <c r="M105" i="13"/>
  <c r="C108" i="13"/>
  <c r="K101" i="13"/>
  <c r="M108" i="13"/>
  <c r="C110" i="13"/>
  <c r="M110" i="13"/>
  <c r="C183" i="13"/>
  <c r="J182" i="13"/>
  <c r="I191" i="13"/>
  <c r="H191" i="13" s="1"/>
  <c r="M212" i="13"/>
  <c r="M217" i="13"/>
  <c r="I261" i="13"/>
  <c r="C280" i="13"/>
  <c r="C298" i="13"/>
  <c r="Q321" i="13"/>
  <c r="G311" i="13"/>
  <c r="G321" i="13" s="1"/>
  <c r="L312" i="13"/>
  <c r="L311" i="13" s="1"/>
  <c r="L321" i="13" s="1"/>
  <c r="H317" i="13"/>
  <c r="H328" i="13"/>
  <c r="H364" i="13"/>
  <c r="K382" i="13"/>
  <c r="C375" i="13"/>
  <c r="M380" i="13"/>
  <c r="M386" i="13"/>
  <c r="C412" i="13"/>
  <c r="F127" i="13"/>
  <c r="Q224" i="13"/>
  <c r="Q261" i="13" s="1"/>
  <c r="M324" i="13"/>
  <c r="M364" i="13"/>
  <c r="R364" i="13" s="1"/>
  <c r="F382" i="13"/>
  <c r="C243" i="13"/>
  <c r="C245" i="13"/>
  <c r="H263" i="13"/>
  <c r="M263" i="13"/>
  <c r="M280" i="13"/>
  <c r="E312" i="13"/>
  <c r="C312" i="13" s="1"/>
  <c r="M366" i="13"/>
  <c r="H390" i="13"/>
  <c r="H39" i="13"/>
  <c r="C56" i="13"/>
  <c r="H74" i="13"/>
  <c r="F20" i="13"/>
  <c r="K27" i="13"/>
  <c r="K26" i="13" s="1"/>
  <c r="K22" i="13" s="1"/>
  <c r="C34" i="13"/>
  <c r="L27" i="13"/>
  <c r="L26" i="13" s="1"/>
  <c r="L22" i="13" s="1"/>
  <c r="H52" i="13"/>
  <c r="E73" i="13"/>
  <c r="E72" i="13" s="1"/>
  <c r="C72" i="13" s="1"/>
  <c r="P87" i="13"/>
  <c r="E90" i="13"/>
  <c r="E87" i="13" s="1"/>
  <c r="D101" i="13"/>
  <c r="C105" i="13"/>
  <c r="C172" i="13"/>
  <c r="M174" i="13"/>
  <c r="M23" i="13"/>
  <c r="J27" i="13"/>
  <c r="J26" i="13" s="1"/>
  <c r="J22" i="13" s="1"/>
  <c r="M34" i="13"/>
  <c r="C46" i="13"/>
  <c r="G27" i="13"/>
  <c r="G26" i="13" s="1"/>
  <c r="G22" i="13" s="1"/>
  <c r="C60" i="13"/>
  <c r="J90" i="13"/>
  <c r="H90" i="13" s="1"/>
  <c r="N87" i="13"/>
  <c r="M91" i="13"/>
  <c r="C102" i="13"/>
  <c r="O101" i="13"/>
  <c r="G101" i="13"/>
  <c r="H115" i="13"/>
  <c r="C132" i="13"/>
  <c r="G138" i="13"/>
  <c r="K138" i="13"/>
  <c r="L138" i="13"/>
  <c r="C147" i="13"/>
  <c r="H159" i="13"/>
  <c r="C162" i="13"/>
  <c r="C165" i="13"/>
  <c r="M178" i="13"/>
  <c r="Q182" i="13"/>
  <c r="H186" i="13"/>
  <c r="H189" i="13"/>
  <c r="M243" i="13"/>
  <c r="K224" i="13"/>
  <c r="K261" i="13" s="1"/>
  <c r="C259" i="13"/>
  <c r="M259" i="13"/>
  <c r="C263" i="13"/>
  <c r="D295" i="13"/>
  <c r="N138" i="13"/>
  <c r="Q138" i="13"/>
  <c r="M170" i="13"/>
  <c r="H172" i="13"/>
  <c r="C178" i="13"/>
  <c r="K182" i="13"/>
  <c r="C201" i="13"/>
  <c r="J215" i="13"/>
  <c r="N215" i="13"/>
  <c r="M245" i="13"/>
  <c r="C28" i="13"/>
  <c r="M39" i="13"/>
  <c r="M74" i="13"/>
  <c r="C240" i="13"/>
  <c r="D224" i="13"/>
  <c r="H108" i="13"/>
  <c r="H110" i="13"/>
  <c r="C113" i="13"/>
  <c r="J138" i="13"/>
  <c r="M139" i="13"/>
  <c r="F138" i="13"/>
  <c r="M159" i="13"/>
  <c r="Q153" i="13"/>
  <c r="H162" i="13"/>
  <c r="M168" i="13"/>
  <c r="H170" i="13"/>
  <c r="H174" i="13"/>
  <c r="C176" i="13"/>
  <c r="H178" i="13"/>
  <c r="L182" i="13"/>
  <c r="M186" i="13"/>
  <c r="I215" i="13"/>
  <c r="L215" i="13"/>
  <c r="P215" i="13"/>
  <c r="K215" i="13"/>
  <c r="E224" i="13"/>
  <c r="E261" i="13" s="1"/>
  <c r="F224" i="13"/>
  <c r="F261" i="13" s="1"/>
  <c r="M240" i="13"/>
  <c r="H245" i="13"/>
  <c r="H259" i="13"/>
  <c r="I295" i="13"/>
  <c r="L295" i="13"/>
  <c r="O295" i="13"/>
  <c r="H287" i="13"/>
  <c r="H306" i="13"/>
  <c r="M307" i="13"/>
  <c r="F311" i="13"/>
  <c r="F321" i="13" s="1"/>
  <c r="G331" i="13"/>
  <c r="K331" i="13"/>
  <c r="O331" i="13"/>
  <c r="C326" i="13"/>
  <c r="M328" i="13"/>
  <c r="E382" i="13"/>
  <c r="M375" i="13"/>
  <c r="H380" i="13"/>
  <c r="H386" i="13"/>
  <c r="M398" i="13"/>
  <c r="H405" i="13"/>
  <c r="M414" i="13"/>
  <c r="C287" i="13"/>
  <c r="M287" i="13"/>
  <c r="H324" i="13"/>
  <c r="H326" i="13"/>
  <c r="H412" i="13"/>
  <c r="M370" i="13"/>
  <c r="H375" i="13"/>
  <c r="M390" i="13"/>
  <c r="H398" i="13"/>
  <c r="M431" i="13"/>
  <c r="H243" i="13"/>
  <c r="N224" i="13"/>
  <c r="N261" i="13" s="1"/>
  <c r="D20" i="13"/>
  <c r="I20" i="13"/>
  <c r="M9" i="13"/>
  <c r="D438" i="13"/>
  <c r="E438" i="13"/>
  <c r="C431" i="13"/>
  <c r="C319" i="13"/>
  <c r="M342" i="13"/>
  <c r="H342" i="13"/>
  <c r="I351" i="13"/>
  <c r="H351" i="13" s="1"/>
  <c r="C342" i="13"/>
  <c r="H333" i="13"/>
  <c r="C333" i="13"/>
  <c r="C386" i="13"/>
  <c r="D304" i="13"/>
  <c r="C304" i="13" s="1"/>
  <c r="H54" i="13"/>
  <c r="M54" i="13"/>
  <c r="I113" i="13"/>
  <c r="H113" i="13" s="1"/>
  <c r="M115" i="13"/>
  <c r="J101" i="13"/>
  <c r="M60" i="13"/>
  <c r="H46" i="13"/>
  <c r="M70" i="13"/>
  <c r="N27" i="13"/>
  <c r="N26" i="13" s="1"/>
  <c r="M205" i="13"/>
  <c r="M201" i="13"/>
  <c r="H201" i="13"/>
  <c r="D205" i="13"/>
  <c r="C205" i="13" s="1"/>
  <c r="D331" i="13"/>
  <c r="C324" i="13"/>
  <c r="C207" i="13"/>
  <c r="C212" i="13"/>
  <c r="H209" i="13"/>
  <c r="C69" i="13"/>
  <c r="H69" i="13"/>
  <c r="C154" i="13"/>
  <c r="H183" i="13"/>
  <c r="I182" i="13"/>
  <c r="E215" i="13"/>
  <c r="P69" i="13"/>
  <c r="M69" i="13" s="1"/>
  <c r="I73" i="13"/>
  <c r="N127" i="13"/>
  <c r="M127" i="13" s="1"/>
  <c r="M143" i="13"/>
  <c r="F182" i="13"/>
  <c r="H207" i="13"/>
  <c r="Q215" i="13"/>
  <c r="J222" i="13"/>
  <c r="H222" i="13" s="1"/>
  <c r="H217" i="13"/>
  <c r="P224" i="13"/>
  <c r="P261" i="13" s="1"/>
  <c r="H247" i="13"/>
  <c r="O304" i="13"/>
  <c r="M304" i="13" s="1"/>
  <c r="M298" i="13"/>
  <c r="D311" i="13"/>
  <c r="H23" i="13"/>
  <c r="M56" i="13"/>
  <c r="C70" i="13"/>
  <c r="M90" i="13"/>
  <c r="H102" i="13"/>
  <c r="I101" i="13"/>
  <c r="M113" i="13"/>
  <c r="N112" i="13"/>
  <c r="M112" i="13" s="1"/>
  <c r="H139" i="13"/>
  <c r="M154" i="13"/>
  <c r="E191" i="13"/>
  <c r="C192" i="13"/>
  <c r="O215" i="13"/>
  <c r="M207" i="13"/>
  <c r="H212" i="13"/>
  <c r="M235" i="13"/>
  <c r="O224" i="13"/>
  <c r="O261" i="13" s="1"/>
  <c r="M306" i="13"/>
  <c r="R306" i="13"/>
  <c r="C23" i="13"/>
  <c r="O27" i="13"/>
  <c r="O26" i="13" s="1"/>
  <c r="O22" i="13" s="1"/>
  <c r="H56" i="13"/>
  <c r="D59" i="13"/>
  <c r="C88" i="13"/>
  <c r="D87" i="13"/>
  <c r="G87" i="13"/>
  <c r="M88" i="13"/>
  <c r="F101" i="13"/>
  <c r="M102" i="13"/>
  <c r="D112" i="13"/>
  <c r="C112" i="13" s="1"/>
  <c r="O138" i="13"/>
  <c r="D54" i="13"/>
  <c r="C54" i="13" s="1"/>
  <c r="I59" i="13"/>
  <c r="O59" i="13"/>
  <c r="H70" i="13"/>
  <c r="H88" i="13"/>
  <c r="H105" i="13"/>
  <c r="C115" i="13"/>
  <c r="C128" i="13"/>
  <c r="D127" i="13"/>
  <c r="G127" i="13"/>
  <c r="J127" i="13"/>
  <c r="C139" i="13"/>
  <c r="C159" i="13"/>
  <c r="H168" i="13"/>
  <c r="C174" i="13"/>
  <c r="O182" i="13"/>
  <c r="M183" i="13"/>
  <c r="M192" i="13"/>
  <c r="N191" i="13"/>
  <c r="M191" i="13" s="1"/>
  <c r="J205" i="13"/>
  <c r="H205" i="13" s="1"/>
  <c r="F215" i="13"/>
  <c r="C217" i="13"/>
  <c r="D222" i="13"/>
  <c r="C222" i="13" s="1"/>
  <c r="M222" i="13"/>
  <c r="C235" i="13"/>
  <c r="G224" i="13"/>
  <c r="G261" i="13" s="1"/>
  <c r="H240" i="13"/>
  <c r="M247" i="13"/>
  <c r="F295" i="13"/>
  <c r="P295" i="13"/>
  <c r="H298" i="13"/>
  <c r="I304" i="13"/>
  <c r="H304" i="13" s="1"/>
  <c r="F331" i="13"/>
  <c r="I331" i="13"/>
  <c r="J295" i="13"/>
  <c r="N295" i="13"/>
  <c r="K321" i="13"/>
  <c r="I311" i="13"/>
  <c r="M351" i="13"/>
  <c r="H248" i="13"/>
  <c r="H280" i="13"/>
  <c r="C306" i="13"/>
  <c r="C307" i="13"/>
  <c r="H314" i="13"/>
  <c r="H319" i="13"/>
  <c r="M326" i="13"/>
  <c r="G382" i="13"/>
  <c r="N331" i="13"/>
  <c r="M333" i="13"/>
  <c r="D351" i="13"/>
  <c r="C351" i="13" s="1"/>
  <c r="H414" i="13"/>
  <c r="N438" i="13"/>
  <c r="N392" i="12"/>
  <c r="M388" i="12"/>
  <c r="M261" i="13" l="1"/>
  <c r="M382" i="13"/>
  <c r="C127" i="13"/>
  <c r="H138" i="13"/>
  <c r="R52" i="13"/>
  <c r="M331" i="13"/>
  <c r="M101" i="13"/>
  <c r="M438" i="13"/>
  <c r="R205" i="13"/>
  <c r="Q125" i="13"/>
  <c r="R280" i="13"/>
  <c r="L125" i="13"/>
  <c r="C295" i="13"/>
  <c r="R263" i="13"/>
  <c r="R287" i="13"/>
  <c r="L195" i="13"/>
  <c r="R248" i="13"/>
  <c r="M87" i="13"/>
  <c r="M20" i="13"/>
  <c r="C366" i="13"/>
  <c r="H331" i="13"/>
  <c r="J87" i="13"/>
  <c r="H87" i="13" s="1"/>
  <c r="H382" i="13"/>
  <c r="R39" i="13"/>
  <c r="H438" i="13"/>
  <c r="K195" i="13"/>
  <c r="I195" i="13"/>
  <c r="C90" i="13"/>
  <c r="R259" i="13"/>
  <c r="P195" i="13"/>
  <c r="F125" i="13"/>
  <c r="M311" i="13"/>
  <c r="M312" i="13"/>
  <c r="C382" i="13"/>
  <c r="R311" i="13"/>
  <c r="N321" i="13"/>
  <c r="E125" i="13"/>
  <c r="C438" i="13"/>
  <c r="C20" i="13"/>
  <c r="E311" i="13"/>
  <c r="E321" i="13" s="1"/>
  <c r="H312" i="13"/>
  <c r="M182" i="13"/>
  <c r="H311" i="13"/>
  <c r="M295" i="13"/>
  <c r="C138" i="13"/>
  <c r="M138" i="13"/>
  <c r="C182" i="13"/>
  <c r="C153" i="13"/>
  <c r="R46" i="13"/>
  <c r="R191" i="13"/>
  <c r="G195" i="13"/>
  <c r="R54" i="13"/>
  <c r="C101" i="13"/>
  <c r="G125" i="13"/>
  <c r="G439" i="13" s="1"/>
  <c r="G444" i="13" s="1"/>
  <c r="C73" i="13"/>
  <c r="H182" i="13"/>
  <c r="H27" i="13"/>
  <c r="H20" i="13"/>
  <c r="M215" i="13"/>
  <c r="R34" i="13"/>
  <c r="H295" i="13"/>
  <c r="F195" i="13"/>
  <c r="I112" i="13"/>
  <c r="H112" i="13" s="1"/>
  <c r="K125" i="13"/>
  <c r="Q195" i="13"/>
  <c r="C331" i="13"/>
  <c r="O195" i="13"/>
  <c r="H101" i="13"/>
  <c r="C215" i="13"/>
  <c r="M153" i="13"/>
  <c r="M224" i="13"/>
  <c r="I321" i="13"/>
  <c r="H321" i="13" s="1"/>
  <c r="R304" i="13"/>
  <c r="R112" i="13"/>
  <c r="R222" i="13"/>
  <c r="H215" i="13"/>
  <c r="C311" i="13"/>
  <c r="D321" i="13"/>
  <c r="D26" i="13"/>
  <c r="C27" i="13"/>
  <c r="M321" i="13"/>
  <c r="I72" i="13"/>
  <c r="H72" i="13" s="1"/>
  <c r="H73" i="13"/>
  <c r="M26" i="13"/>
  <c r="N195" i="13"/>
  <c r="E195" i="13"/>
  <c r="O58" i="13"/>
  <c r="M58" i="13" s="1"/>
  <c r="M59" i="13"/>
  <c r="R351" i="13"/>
  <c r="J261" i="13"/>
  <c r="H261" i="13" s="1"/>
  <c r="H224" i="13"/>
  <c r="D261" i="13"/>
  <c r="C261" i="13" s="1"/>
  <c r="C224" i="13"/>
  <c r="J195" i="13"/>
  <c r="H127" i="13"/>
  <c r="M73" i="13"/>
  <c r="N72" i="13"/>
  <c r="H59" i="13"/>
  <c r="I58" i="13"/>
  <c r="H58" i="13" s="1"/>
  <c r="M22" i="13"/>
  <c r="C87" i="13"/>
  <c r="C59" i="13"/>
  <c r="D58" i="13"/>
  <c r="C58" i="13" s="1"/>
  <c r="H26" i="13"/>
  <c r="M27" i="13"/>
  <c r="N69" i="12"/>
  <c r="O69" i="12"/>
  <c r="N125" i="12"/>
  <c r="N74" i="12"/>
  <c r="N73" i="12" s="1"/>
  <c r="O74" i="12"/>
  <c r="N39" i="12"/>
  <c r="N34" i="12"/>
  <c r="N28" i="12"/>
  <c r="O26" i="12"/>
  <c r="M72" i="13" l="1"/>
  <c r="R72" i="13" s="1"/>
  <c r="N125" i="13"/>
  <c r="N439" i="13" s="1"/>
  <c r="N444" i="13" s="1"/>
  <c r="R331" i="13"/>
  <c r="R20" i="13"/>
  <c r="R87" i="13"/>
  <c r="Q439" i="13"/>
  <c r="Q444" i="13" s="1"/>
  <c r="K439" i="13"/>
  <c r="K444" i="13" s="1"/>
  <c r="R295" i="13"/>
  <c r="L439" i="13"/>
  <c r="L444" i="13" s="1"/>
  <c r="P439" i="13"/>
  <c r="P444" i="13" s="1"/>
  <c r="J125" i="13"/>
  <c r="J439" i="13" s="1"/>
  <c r="J444" i="13" s="1"/>
  <c r="R224" i="13"/>
  <c r="R153" i="13"/>
  <c r="R138" i="13"/>
  <c r="H195" i="13"/>
  <c r="F439" i="13"/>
  <c r="F444" i="13" s="1"/>
  <c r="E439" i="13"/>
  <c r="C321" i="13"/>
  <c r="R182" i="13"/>
  <c r="R261" i="13"/>
  <c r="R215" i="13"/>
  <c r="R58" i="13"/>
  <c r="M195" i="13"/>
  <c r="R127" i="13"/>
  <c r="C195" i="13"/>
  <c r="I125" i="13"/>
  <c r="H22" i="13"/>
  <c r="O125" i="13"/>
  <c r="O439" i="13" s="1"/>
  <c r="O444" i="13" s="1"/>
  <c r="R321" i="13"/>
  <c r="C26" i="13"/>
  <c r="D22" i="13"/>
  <c r="O222" i="12"/>
  <c r="P222" i="12"/>
  <c r="Q222" i="12"/>
  <c r="N222" i="12"/>
  <c r="J222" i="12"/>
  <c r="K222" i="12"/>
  <c r="L222" i="12"/>
  <c r="I222" i="12"/>
  <c r="G245" i="12"/>
  <c r="F245" i="12"/>
  <c r="E245" i="12"/>
  <c r="C245" i="12" s="1"/>
  <c r="D245" i="12"/>
  <c r="Q245" i="12"/>
  <c r="P245" i="12"/>
  <c r="M245" i="12" s="1"/>
  <c r="O245" i="12"/>
  <c r="L245" i="12"/>
  <c r="K245" i="12"/>
  <c r="J245" i="12"/>
  <c r="H245" i="12"/>
  <c r="O241" i="12"/>
  <c r="N238" i="12"/>
  <c r="R195" i="13" l="1"/>
  <c r="M125" i="13"/>
  <c r="M439" i="13"/>
  <c r="M444" i="13" s="1"/>
  <c r="H125" i="13"/>
  <c r="I439" i="13"/>
  <c r="D125" i="13"/>
  <c r="C22" i="13"/>
  <c r="E351" i="12"/>
  <c r="N261" i="12"/>
  <c r="O261" i="12"/>
  <c r="H439" i="13" l="1"/>
  <c r="I444" i="13"/>
  <c r="H444" i="13" s="1"/>
  <c r="C125" i="13"/>
  <c r="R125" i="13" s="1"/>
  <c r="D439" i="13"/>
  <c r="C439" i="13" s="1"/>
  <c r="R439" i="13" s="1"/>
  <c r="R444" i="13" s="1"/>
  <c r="I184" i="12"/>
  <c r="M188" i="12"/>
  <c r="H188" i="12"/>
  <c r="C188" i="12"/>
  <c r="Q187" i="12"/>
  <c r="P187" i="12"/>
  <c r="O187" i="12"/>
  <c r="N187" i="12"/>
  <c r="M187" i="12" s="1"/>
  <c r="L187" i="12"/>
  <c r="K187" i="12"/>
  <c r="J187" i="12"/>
  <c r="I187" i="12"/>
  <c r="G187" i="12"/>
  <c r="F187" i="12"/>
  <c r="E187" i="12"/>
  <c r="D187" i="12"/>
  <c r="N184" i="12"/>
  <c r="O184" i="12"/>
  <c r="M178" i="12"/>
  <c r="C178" i="12"/>
  <c r="C176" i="12"/>
  <c r="H178" i="12"/>
  <c r="Q177" i="12"/>
  <c r="P177" i="12"/>
  <c r="O177" i="12"/>
  <c r="N177" i="12"/>
  <c r="L177" i="12"/>
  <c r="K177" i="12"/>
  <c r="J177" i="12"/>
  <c r="I177" i="12"/>
  <c r="G177" i="12"/>
  <c r="F177" i="12"/>
  <c r="E177" i="12"/>
  <c r="D177" i="12"/>
  <c r="D175" i="12"/>
  <c r="Q175" i="12"/>
  <c r="P175" i="12"/>
  <c r="O175" i="12"/>
  <c r="N175" i="12"/>
  <c r="L175" i="12"/>
  <c r="K175" i="12"/>
  <c r="J175" i="12"/>
  <c r="I175" i="12"/>
  <c r="G175" i="12"/>
  <c r="F175" i="12"/>
  <c r="E175" i="12"/>
  <c r="H176" i="12"/>
  <c r="M176" i="12"/>
  <c r="C174" i="12"/>
  <c r="H174" i="12"/>
  <c r="M174" i="12"/>
  <c r="M165" i="12"/>
  <c r="M166" i="12"/>
  <c r="M154" i="12"/>
  <c r="H172" i="12"/>
  <c r="D169" i="12"/>
  <c r="D173" i="12"/>
  <c r="E173" i="12"/>
  <c r="C187" i="12" l="1"/>
  <c r="H187" i="12"/>
  <c r="M175" i="12"/>
  <c r="H175" i="12"/>
  <c r="C177" i="12"/>
  <c r="C175" i="12"/>
  <c r="M177" i="12"/>
  <c r="H177" i="12"/>
  <c r="N190" i="12" l="1"/>
  <c r="O190" i="12"/>
  <c r="N158" i="12"/>
  <c r="N146" i="12"/>
  <c r="E146" i="12" l="1"/>
  <c r="F146" i="12"/>
  <c r="G146" i="12"/>
  <c r="J146" i="12"/>
  <c r="K146" i="12"/>
  <c r="L146" i="12"/>
  <c r="I146" i="12"/>
  <c r="O146" i="12"/>
  <c r="P146" i="12"/>
  <c r="Q146" i="12"/>
  <c r="M150" i="12"/>
  <c r="M151" i="12"/>
  <c r="H150" i="12"/>
  <c r="H151" i="12"/>
  <c r="C150" i="12"/>
  <c r="C151" i="12"/>
  <c r="C149" i="12"/>
  <c r="P143" i="12"/>
  <c r="O143" i="12"/>
  <c r="N143" i="12"/>
  <c r="N138" i="12" s="1"/>
  <c r="I143" i="12" l="1"/>
  <c r="J143" i="12" l="1"/>
  <c r="C449" i="3" l="1"/>
  <c r="M454" i="12" l="1"/>
  <c r="H454" i="12"/>
  <c r="C454" i="12"/>
  <c r="M453" i="12"/>
  <c r="H453" i="12"/>
  <c r="C453" i="12"/>
  <c r="M452" i="12"/>
  <c r="H452" i="12"/>
  <c r="C452" i="12"/>
  <c r="M451" i="12"/>
  <c r="H451" i="12"/>
  <c r="C451" i="12"/>
  <c r="M450" i="12"/>
  <c r="H450" i="12"/>
  <c r="C450" i="12"/>
  <c r="M449" i="12"/>
  <c r="H449" i="12"/>
  <c r="C449" i="12"/>
  <c r="Q448" i="12"/>
  <c r="P448" i="12"/>
  <c r="O448" i="12"/>
  <c r="N448" i="12"/>
  <c r="L448" i="12"/>
  <c r="K448" i="12"/>
  <c r="J448" i="12"/>
  <c r="I448" i="12"/>
  <c r="G448" i="12"/>
  <c r="F448" i="12"/>
  <c r="E448" i="12"/>
  <c r="D448" i="12"/>
  <c r="M447" i="12"/>
  <c r="H447" i="12"/>
  <c r="C447" i="12"/>
  <c r="M446" i="12"/>
  <c r="H446" i="12"/>
  <c r="C446" i="12"/>
  <c r="M445" i="12"/>
  <c r="H445" i="12"/>
  <c r="C445" i="12"/>
  <c r="M444" i="12"/>
  <c r="C444" i="12"/>
  <c r="M443" i="12"/>
  <c r="H443" i="12"/>
  <c r="C443" i="12"/>
  <c r="M442" i="12"/>
  <c r="H442" i="12"/>
  <c r="C442" i="12"/>
  <c r="M441" i="12"/>
  <c r="H441" i="12"/>
  <c r="C441" i="12"/>
  <c r="M440" i="12"/>
  <c r="H440" i="12"/>
  <c r="C440" i="12"/>
  <c r="M439" i="12"/>
  <c r="H439" i="12"/>
  <c r="C439" i="12"/>
  <c r="M438" i="12"/>
  <c r="H438" i="12"/>
  <c r="C438" i="12"/>
  <c r="M437" i="12"/>
  <c r="H437" i="12"/>
  <c r="C437" i="12"/>
  <c r="M436" i="12"/>
  <c r="H436" i="12"/>
  <c r="C436" i="12"/>
  <c r="M435" i="12"/>
  <c r="H435" i="12"/>
  <c r="C435" i="12"/>
  <c r="M434" i="12"/>
  <c r="H434" i="12"/>
  <c r="C434" i="12"/>
  <c r="M433" i="12"/>
  <c r="C433" i="12"/>
  <c r="M432" i="12"/>
  <c r="H432" i="12"/>
  <c r="C432" i="12"/>
  <c r="Q431" i="12"/>
  <c r="Q455" i="12" s="1"/>
  <c r="P431" i="12"/>
  <c r="P455" i="12" s="1"/>
  <c r="O431" i="12"/>
  <c r="O455" i="12" s="1"/>
  <c r="N431" i="12"/>
  <c r="M431" i="12" s="1"/>
  <c r="L431" i="12"/>
  <c r="L455" i="12" s="1"/>
  <c r="K431" i="12"/>
  <c r="K455" i="12" s="1"/>
  <c r="J431" i="12"/>
  <c r="J455" i="12" s="1"/>
  <c r="I431" i="12"/>
  <c r="G431" i="12"/>
  <c r="G455" i="12" s="1"/>
  <c r="F431" i="12"/>
  <c r="F455" i="12" s="1"/>
  <c r="E431" i="12"/>
  <c r="E455" i="12" s="1"/>
  <c r="D431" i="12"/>
  <c r="Q429" i="12"/>
  <c r="P429" i="12"/>
  <c r="O429" i="12"/>
  <c r="N429" i="12"/>
  <c r="L429" i="12"/>
  <c r="K429" i="12"/>
  <c r="J429" i="12"/>
  <c r="I429" i="12"/>
  <c r="G429" i="12"/>
  <c r="F429" i="12"/>
  <c r="E429" i="12"/>
  <c r="D429" i="12"/>
  <c r="Q422" i="12"/>
  <c r="P422" i="12"/>
  <c r="O422" i="12"/>
  <c r="N422" i="12"/>
  <c r="L422" i="12"/>
  <c r="K422" i="12"/>
  <c r="J422" i="12"/>
  <c r="I422" i="12"/>
  <c r="G422" i="12"/>
  <c r="F422" i="12"/>
  <c r="E422" i="12"/>
  <c r="D422" i="12"/>
  <c r="M421" i="12"/>
  <c r="H421" i="12"/>
  <c r="C421" i="12"/>
  <c r="M420" i="12"/>
  <c r="H420" i="12"/>
  <c r="C420" i="12"/>
  <c r="M419" i="12"/>
  <c r="H419" i="12"/>
  <c r="C419" i="12"/>
  <c r="M418" i="12"/>
  <c r="H418" i="12"/>
  <c r="C418" i="12"/>
  <c r="M417" i="12"/>
  <c r="H417" i="12"/>
  <c r="C417" i="12"/>
  <c r="Q415" i="12"/>
  <c r="P415" i="12"/>
  <c r="O415" i="12"/>
  <c r="N415" i="12"/>
  <c r="M415" i="12" s="1"/>
  <c r="L415" i="12"/>
  <c r="K415" i="12"/>
  <c r="J415" i="12"/>
  <c r="H415" i="12" s="1"/>
  <c r="I415" i="12"/>
  <c r="G415" i="12"/>
  <c r="F415" i="12"/>
  <c r="E415" i="12"/>
  <c r="D415" i="12"/>
  <c r="M410" i="12"/>
  <c r="H410" i="12"/>
  <c r="C410" i="12"/>
  <c r="Q407" i="12"/>
  <c r="P407" i="12"/>
  <c r="O407" i="12"/>
  <c r="N407" i="12"/>
  <c r="L407" i="12"/>
  <c r="K407" i="12"/>
  <c r="J407" i="12"/>
  <c r="I407" i="12"/>
  <c r="G407" i="12"/>
  <c r="F407" i="12"/>
  <c r="E407" i="12"/>
  <c r="D407" i="12"/>
  <c r="M406" i="12"/>
  <c r="H406" i="12"/>
  <c r="C406" i="12"/>
  <c r="M405" i="12"/>
  <c r="H405" i="12"/>
  <c r="C405" i="12"/>
  <c r="Q403" i="12"/>
  <c r="P403" i="12"/>
  <c r="O403" i="12"/>
  <c r="N403" i="12"/>
  <c r="L403" i="12"/>
  <c r="K403" i="12"/>
  <c r="J403" i="12"/>
  <c r="I403" i="12"/>
  <c r="G403" i="12"/>
  <c r="F403" i="12"/>
  <c r="E403" i="12"/>
  <c r="D403" i="12"/>
  <c r="M402" i="12"/>
  <c r="H402" i="12"/>
  <c r="C402" i="12"/>
  <c r="M401" i="12"/>
  <c r="H401" i="12"/>
  <c r="C401" i="12"/>
  <c r="M398" i="12"/>
  <c r="H398" i="12"/>
  <c r="C398" i="12"/>
  <c r="Q397" i="12"/>
  <c r="P397" i="12"/>
  <c r="O397" i="12"/>
  <c r="N397" i="12"/>
  <c r="L397" i="12"/>
  <c r="K397" i="12"/>
  <c r="J397" i="12"/>
  <c r="I397" i="12"/>
  <c r="G397" i="12"/>
  <c r="F397" i="12"/>
  <c r="E397" i="12"/>
  <c r="D397" i="12"/>
  <c r="M396" i="12"/>
  <c r="H396" i="12"/>
  <c r="C396" i="12"/>
  <c r="M395" i="12"/>
  <c r="H395" i="12"/>
  <c r="C395" i="12"/>
  <c r="M394" i="12"/>
  <c r="H394" i="12"/>
  <c r="C394" i="12"/>
  <c r="M393" i="12"/>
  <c r="H393" i="12"/>
  <c r="C393" i="12"/>
  <c r="Q392" i="12"/>
  <c r="P392" i="12"/>
  <c r="O392" i="12"/>
  <c r="L392" i="12"/>
  <c r="K392" i="12"/>
  <c r="J392" i="12"/>
  <c r="H392" i="12" s="1"/>
  <c r="I392" i="12"/>
  <c r="G392" i="12"/>
  <c r="F392" i="12"/>
  <c r="E392" i="12"/>
  <c r="D392" i="12"/>
  <c r="M391" i="12"/>
  <c r="H391" i="12"/>
  <c r="C391" i="12"/>
  <c r="M390" i="12"/>
  <c r="H390" i="12"/>
  <c r="C390" i="12"/>
  <c r="M389" i="12"/>
  <c r="H389" i="12"/>
  <c r="C389" i="12"/>
  <c r="H388" i="12"/>
  <c r="C388" i="12"/>
  <c r="Q387" i="12"/>
  <c r="Q384" i="12" s="1"/>
  <c r="Q399" i="12" s="1"/>
  <c r="P387" i="12"/>
  <c r="P384" i="12" s="1"/>
  <c r="P399" i="12" s="1"/>
  <c r="O387" i="12"/>
  <c r="N387" i="12"/>
  <c r="M387" i="12" s="1"/>
  <c r="L387" i="12"/>
  <c r="L384" i="12" s="1"/>
  <c r="L399" i="12" s="1"/>
  <c r="K387" i="12"/>
  <c r="K384" i="12" s="1"/>
  <c r="J387" i="12"/>
  <c r="G387" i="12"/>
  <c r="G384" i="12" s="1"/>
  <c r="F387" i="12"/>
  <c r="M386" i="12"/>
  <c r="H386" i="12"/>
  <c r="C386" i="12"/>
  <c r="M385" i="12"/>
  <c r="H385" i="12"/>
  <c r="C385" i="12"/>
  <c r="O384" i="12"/>
  <c r="I384" i="12"/>
  <c r="I399" i="12" s="1"/>
  <c r="E384" i="12"/>
  <c r="D384" i="12"/>
  <c r="Q382" i="12"/>
  <c r="P382" i="12"/>
  <c r="O382" i="12"/>
  <c r="N382" i="12"/>
  <c r="L382" i="12"/>
  <c r="K382" i="12"/>
  <c r="J382" i="12"/>
  <c r="I382" i="12"/>
  <c r="G382" i="12"/>
  <c r="F382" i="12"/>
  <c r="E382" i="12"/>
  <c r="D382" i="12"/>
  <c r="C382" i="12" s="1"/>
  <c r="M381" i="12"/>
  <c r="H381" i="12"/>
  <c r="C381" i="12"/>
  <c r="M380" i="12"/>
  <c r="H380" i="12"/>
  <c r="C380" i="12"/>
  <c r="M379" i="12"/>
  <c r="H379" i="12"/>
  <c r="C379" i="12"/>
  <c r="M378" i="12"/>
  <c r="H378" i="12"/>
  <c r="C378" i="12"/>
  <c r="M377" i="12"/>
  <c r="H377" i="12"/>
  <c r="C377" i="12"/>
  <c r="M376" i="12"/>
  <c r="H376" i="12"/>
  <c r="C376" i="12"/>
  <c r="M375" i="12"/>
  <c r="H375" i="12"/>
  <c r="C375" i="12"/>
  <c r="M374" i="12"/>
  <c r="H374" i="12"/>
  <c r="C374" i="12"/>
  <c r="M373" i="12"/>
  <c r="H373" i="12"/>
  <c r="C373" i="12"/>
  <c r="M372" i="12"/>
  <c r="H372" i="12"/>
  <c r="C372" i="12"/>
  <c r="M371" i="12"/>
  <c r="H371" i="12"/>
  <c r="C371" i="12"/>
  <c r="M368" i="12"/>
  <c r="H368" i="12"/>
  <c r="C368" i="12"/>
  <c r="M367" i="12"/>
  <c r="H367" i="12"/>
  <c r="C367" i="12"/>
  <c r="M366" i="12"/>
  <c r="H366" i="12"/>
  <c r="C366" i="12"/>
  <c r="M365" i="12"/>
  <c r="H365" i="12"/>
  <c r="C365" i="12"/>
  <c r="M364" i="12"/>
  <c r="H364" i="12"/>
  <c r="C364" i="12"/>
  <c r="M363" i="12"/>
  <c r="H363" i="12"/>
  <c r="C363" i="12"/>
  <c r="M362" i="12"/>
  <c r="H362" i="12"/>
  <c r="C362" i="12"/>
  <c r="M361" i="12"/>
  <c r="H361" i="12"/>
  <c r="C361" i="12"/>
  <c r="Q360" i="12"/>
  <c r="P360" i="12"/>
  <c r="O360" i="12"/>
  <c r="N360" i="12"/>
  <c r="L360" i="12"/>
  <c r="K360" i="12"/>
  <c r="J360" i="12"/>
  <c r="I360" i="12"/>
  <c r="G360" i="12"/>
  <c r="F360" i="12"/>
  <c r="E360" i="12"/>
  <c r="D360" i="12"/>
  <c r="M359" i="12"/>
  <c r="H359" i="12"/>
  <c r="C359" i="12"/>
  <c r="M358" i="12"/>
  <c r="H358" i="12"/>
  <c r="C358" i="12"/>
  <c r="M357" i="12"/>
  <c r="H357" i="12"/>
  <c r="C357" i="12"/>
  <c r="M356" i="12"/>
  <c r="H356" i="12"/>
  <c r="C356" i="12"/>
  <c r="M355" i="12"/>
  <c r="H355" i="12"/>
  <c r="C355" i="12"/>
  <c r="M354" i="12"/>
  <c r="H354" i="12"/>
  <c r="C354" i="12"/>
  <c r="M353" i="12"/>
  <c r="H353" i="12"/>
  <c r="C353" i="12"/>
  <c r="Q351" i="12"/>
  <c r="P351" i="12"/>
  <c r="P369" i="12" s="1"/>
  <c r="O351" i="12"/>
  <c r="N351" i="12"/>
  <c r="L351" i="12"/>
  <c r="L369" i="12" s="1"/>
  <c r="K351" i="12"/>
  <c r="J351" i="12"/>
  <c r="I351" i="12"/>
  <c r="I369" i="12" s="1"/>
  <c r="G351" i="12"/>
  <c r="G369" i="12" s="1"/>
  <c r="F351" i="12"/>
  <c r="F369" i="12" s="1"/>
  <c r="D351" i="12"/>
  <c r="M348" i="12"/>
  <c r="H348" i="12"/>
  <c r="C348" i="12"/>
  <c r="M347" i="12"/>
  <c r="H347" i="12"/>
  <c r="C347" i="12"/>
  <c r="Q346" i="12"/>
  <c r="P346" i="12"/>
  <c r="O346" i="12"/>
  <c r="N346" i="12"/>
  <c r="L346" i="12"/>
  <c r="K346" i="12"/>
  <c r="J346" i="12"/>
  <c r="I346" i="12"/>
  <c r="G346" i="12"/>
  <c r="F346" i="12"/>
  <c r="E346" i="12"/>
  <c r="D346" i="12"/>
  <c r="M345" i="12"/>
  <c r="H345" i="12"/>
  <c r="C345" i="12"/>
  <c r="Q344" i="12"/>
  <c r="P344" i="12"/>
  <c r="O344" i="12"/>
  <c r="N344" i="12"/>
  <c r="L344" i="12"/>
  <c r="K344" i="12"/>
  <c r="J344" i="12"/>
  <c r="I344" i="12"/>
  <c r="G344" i="12"/>
  <c r="F344" i="12"/>
  <c r="E344" i="12"/>
  <c r="D344" i="12"/>
  <c r="M343" i="12"/>
  <c r="H343" i="12"/>
  <c r="C343" i="12"/>
  <c r="Q342" i="12"/>
  <c r="P342" i="12"/>
  <c r="P349" i="12" s="1"/>
  <c r="O342" i="12"/>
  <c r="N342" i="12"/>
  <c r="L342" i="12"/>
  <c r="L349" i="12" s="1"/>
  <c r="K342" i="12"/>
  <c r="J342" i="12"/>
  <c r="I342" i="12"/>
  <c r="I349" i="12" s="1"/>
  <c r="G342" i="12"/>
  <c r="F342" i="12"/>
  <c r="E342" i="12"/>
  <c r="E349" i="12" s="1"/>
  <c r="D342" i="12"/>
  <c r="M341" i="12"/>
  <c r="H341" i="12"/>
  <c r="C341" i="12"/>
  <c r="M338" i="12"/>
  <c r="H338" i="12"/>
  <c r="C338" i="12"/>
  <c r="Q337" i="12"/>
  <c r="P337" i="12"/>
  <c r="O337" i="12"/>
  <c r="N337" i="12"/>
  <c r="L337" i="12"/>
  <c r="K337" i="12"/>
  <c r="J337" i="12"/>
  <c r="I337" i="12"/>
  <c r="G337" i="12"/>
  <c r="F337" i="12"/>
  <c r="E337" i="12"/>
  <c r="D337" i="12"/>
  <c r="M336" i="12"/>
  <c r="H336" i="12"/>
  <c r="C336" i="12"/>
  <c r="Q335" i="12"/>
  <c r="P335" i="12"/>
  <c r="O335" i="12"/>
  <c r="N335" i="12"/>
  <c r="L335" i="12"/>
  <c r="K335" i="12"/>
  <c r="J335" i="12"/>
  <c r="J330" i="12" s="1"/>
  <c r="J329" i="12" s="1"/>
  <c r="C335" i="12"/>
  <c r="M334" i="12"/>
  <c r="H334" i="12"/>
  <c r="C334" i="12"/>
  <c r="M333" i="12"/>
  <c r="H333" i="12"/>
  <c r="C333" i="12"/>
  <c r="Q332" i="12"/>
  <c r="P332" i="12"/>
  <c r="P330" i="12" s="1"/>
  <c r="P329" i="12" s="1"/>
  <c r="O332" i="12"/>
  <c r="L332" i="12"/>
  <c r="L330" i="12" s="1"/>
  <c r="L329" i="12" s="1"/>
  <c r="K332" i="12"/>
  <c r="J332" i="12"/>
  <c r="I332" i="12"/>
  <c r="I330" i="12" s="1"/>
  <c r="G332" i="12"/>
  <c r="G330" i="12" s="1"/>
  <c r="F332" i="12"/>
  <c r="E332" i="12"/>
  <c r="E330" i="12" s="1"/>
  <c r="D332" i="12"/>
  <c r="D330" i="12" s="1"/>
  <c r="M331" i="12"/>
  <c r="H331" i="12"/>
  <c r="C331" i="12"/>
  <c r="F330" i="12"/>
  <c r="M328" i="12"/>
  <c r="H328" i="12"/>
  <c r="C328" i="12"/>
  <c r="M327" i="12"/>
  <c r="H327" i="12"/>
  <c r="C327" i="12"/>
  <c r="M326" i="12"/>
  <c r="H326" i="12"/>
  <c r="C326" i="12"/>
  <c r="Q325" i="12"/>
  <c r="P325" i="12"/>
  <c r="O325" i="12"/>
  <c r="N325" i="12"/>
  <c r="L325" i="12"/>
  <c r="K325" i="12"/>
  <c r="J325" i="12"/>
  <c r="I325" i="12"/>
  <c r="G325" i="12"/>
  <c r="F325" i="12"/>
  <c r="E325" i="12"/>
  <c r="D325" i="12"/>
  <c r="Q324" i="12"/>
  <c r="P324" i="12"/>
  <c r="O324" i="12"/>
  <c r="N324" i="12"/>
  <c r="L324" i="12"/>
  <c r="K324" i="12"/>
  <c r="J324" i="12"/>
  <c r="I324" i="12"/>
  <c r="G324" i="12"/>
  <c r="F324" i="12"/>
  <c r="E324" i="12"/>
  <c r="D324" i="12"/>
  <c r="M321" i="12"/>
  <c r="H321" i="12"/>
  <c r="C321" i="12"/>
  <c r="M320" i="12"/>
  <c r="H320" i="12"/>
  <c r="C320" i="12"/>
  <c r="M319" i="12"/>
  <c r="H319" i="12"/>
  <c r="C319" i="12"/>
  <c r="M318" i="12"/>
  <c r="H318" i="12"/>
  <c r="C318" i="12"/>
  <c r="M317" i="12"/>
  <c r="H317" i="12"/>
  <c r="C317" i="12"/>
  <c r="Q316" i="12"/>
  <c r="Q322" i="12" s="1"/>
  <c r="P316" i="12"/>
  <c r="P322" i="12" s="1"/>
  <c r="O316" i="12"/>
  <c r="O322" i="12" s="1"/>
  <c r="N316" i="12"/>
  <c r="N322" i="12" s="1"/>
  <c r="L316" i="12"/>
  <c r="L322" i="12" s="1"/>
  <c r="K316" i="12"/>
  <c r="K322" i="12" s="1"/>
  <c r="J316" i="12"/>
  <c r="J322" i="12" s="1"/>
  <c r="I316" i="12"/>
  <c r="I322" i="12" s="1"/>
  <c r="G316" i="12"/>
  <c r="G322" i="12" s="1"/>
  <c r="F316" i="12"/>
  <c r="F322" i="12" s="1"/>
  <c r="E316" i="12"/>
  <c r="E322" i="12" s="1"/>
  <c r="D316" i="12"/>
  <c r="D322" i="12" s="1"/>
  <c r="M315" i="12"/>
  <c r="H315" i="12"/>
  <c r="C315" i="12"/>
  <c r="M312" i="12"/>
  <c r="H312" i="12"/>
  <c r="C312" i="12"/>
  <c r="M311" i="12"/>
  <c r="H311" i="12"/>
  <c r="C311" i="12"/>
  <c r="M310" i="12"/>
  <c r="H310" i="12"/>
  <c r="C310" i="12"/>
  <c r="M309" i="12"/>
  <c r="H309" i="12"/>
  <c r="C309" i="12"/>
  <c r="M308" i="12"/>
  <c r="H308" i="12"/>
  <c r="C308" i="12"/>
  <c r="M307" i="12"/>
  <c r="H307" i="12"/>
  <c r="C307" i="12"/>
  <c r="M306" i="12"/>
  <c r="H306" i="12"/>
  <c r="C306" i="12"/>
  <c r="M305" i="12"/>
  <c r="H305" i="12"/>
  <c r="C305" i="12"/>
  <c r="M304" i="12"/>
  <c r="H304" i="12"/>
  <c r="C304" i="12"/>
  <c r="M303" i="12"/>
  <c r="H303" i="12"/>
  <c r="C303" i="12"/>
  <c r="M302" i="12"/>
  <c r="H302" i="12"/>
  <c r="C302" i="12"/>
  <c r="M301" i="12"/>
  <c r="H301" i="12"/>
  <c r="C301" i="12"/>
  <c r="M300" i="12"/>
  <c r="H300" i="12"/>
  <c r="C300" i="12"/>
  <c r="M299" i="12"/>
  <c r="H299" i="12"/>
  <c r="C299" i="12"/>
  <c r="M298" i="12"/>
  <c r="H298" i="12"/>
  <c r="C298" i="12"/>
  <c r="Q297" i="12"/>
  <c r="P297" i="12"/>
  <c r="O297" i="12"/>
  <c r="N297" i="12"/>
  <c r="L297" i="12"/>
  <c r="K297" i="12"/>
  <c r="J297" i="12"/>
  <c r="I297" i="12"/>
  <c r="G297" i="12"/>
  <c r="F297" i="12"/>
  <c r="E297" i="12"/>
  <c r="D297" i="12"/>
  <c r="M296" i="12"/>
  <c r="H296" i="12"/>
  <c r="C296" i="12"/>
  <c r="M295" i="12"/>
  <c r="H295" i="12"/>
  <c r="C295" i="12"/>
  <c r="M294" i="12"/>
  <c r="H294" i="12"/>
  <c r="C294" i="12"/>
  <c r="M293" i="12"/>
  <c r="H293" i="12"/>
  <c r="C293" i="12"/>
  <c r="M292" i="12"/>
  <c r="H292" i="12"/>
  <c r="C292" i="12"/>
  <c r="M291" i="12"/>
  <c r="H291" i="12"/>
  <c r="C291" i="12"/>
  <c r="M290" i="12"/>
  <c r="H290" i="12"/>
  <c r="C290" i="12"/>
  <c r="M289" i="12"/>
  <c r="H289" i="12"/>
  <c r="C289" i="12"/>
  <c r="M288" i="12"/>
  <c r="H288" i="12"/>
  <c r="C288" i="12"/>
  <c r="M287" i="12"/>
  <c r="H287" i="12"/>
  <c r="C287" i="12"/>
  <c r="M286" i="12"/>
  <c r="H286" i="12"/>
  <c r="C286" i="12"/>
  <c r="Q285" i="12"/>
  <c r="P285" i="12"/>
  <c r="O285" i="12"/>
  <c r="N285" i="12"/>
  <c r="L285" i="12"/>
  <c r="K285" i="12"/>
  <c r="J285" i="12"/>
  <c r="I285" i="12"/>
  <c r="G285" i="12"/>
  <c r="F285" i="12"/>
  <c r="E285" i="12"/>
  <c r="D285" i="12"/>
  <c r="M284" i="12"/>
  <c r="H284" i="12"/>
  <c r="C284" i="12"/>
  <c r="M283" i="12"/>
  <c r="H283" i="12"/>
  <c r="C283" i="12"/>
  <c r="M282" i="12"/>
  <c r="H282" i="12"/>
  <c r="C282" i="12"/>
  <c r="M281" i="12"/>
  <c r="H281" i="12"/>
  <c r="C281" i="12"/>
  <c r="M280" i="12"/>
  <c r="H280" i="12"/>
  <c r="C280" i="12"/>
  <c r="M279" i="12"/>
  <c r="H279" i="12"/>
  <c r="C279" i="12"/>
  <c r="M278" i="12"/>
  <c r="H278" i="12"/>
  <c r="C278" i="12"/>
  <c r="M277" i="12"/>
  <c r="H277" i="12"/>
  <c r="C277" i="12"/>
  <c r="M276" i="12"/>
  <c r="H276" i="12"/>
  <c r="C276" i="12"/>
  <c r="M275" i="12"/>
  <c r="H275" i="12"/>
  <c r="C275" i="12"/>
  <c r="M274" i="12"/>
  <c r="H274" i="12"/>
  <c r="C274" i="12"/>
  <c r="M273" i="12"/>
  <c r="H273" i="12"/>
  <c r="C273" i="12"/>
  <c r="M272" i="12"/>
  <c r="H272" i="12"/>
  <c r="C272" i="12"/>
  <c r="M271" i="12"/>
  <c r="H271" i="12"/>
  <c r="C271" i="12"/>
  <c r="M270" i="12"/>
  <c r="H270" i="12"/>
  <c r="C270" i="12"/>
  <c r="M269" i="12"/>
  <c r="H269" i="12"/>
  <c r="C269" i="12"/>
  <c r="M268" i="12"/>
  <c r="H268" i="12"/>
  <c r="C268" i="12"/>
  <c r="M267" i="12"/>
  <c r="H267" i="12"/>
  <c r="C267" i="12"/>
  <c r="M266" i="12"/>
  <c r="H266" i="12"/>
  <c r="C266" i="12"/>
  <c r="M265" i="12"/>
  <c r="H265" i="12"/>
  <c r="C265" i="12"/>
  <c r="M264" i="12"/>
  <c r="H264" i="12"/>
  <c r="C264" i="12"/>
  <c r="M263" i="12"/>
  <c r="H263" i="12"/>
  <c r="C263" i="12"/>
  <c r="M262" i="12"/>
  <c r="H262" i="12"/>
  <c r="C262" i="12"/>
  <c r="Q261" i="12"/>
  <c r="P261" i="12"/>
  <c r="L261" i="12"/>
  <c r="K261" i="12"/>
  <c r="J261" i="12"/>
  <c r="I261" i="12"/>
  <c r="G261" i="12"/>
  <c r="F261" i="12"/>
  <c r="E261" i="12"/>
  <c r="D261" i="12"/>
  <c r="M258" i="12"/>
  <c r="H258" i="12"/>
  <c r="C258" i="12"/>
  <c r="Q257" i="12"/>
  <c r="P257" i="12"/>
  <c r="O257" i="12"/>
  <c r="N257" i="12"/>
  <c r="L257" i="12"/>
  <c r="K257" i="12"/>
  <c r="J257" i="12"/>
  <c r="I257" i="12"/>
  <c r="G257" i="12"/>
  <c r="F257" i="12"/>
  <c r="E257" i="12"/>
  <c r="D257" i="12"/>
  <c r="M256" i="12"/>
  <c r="H256" i="12"/>
  <c r="C256" i="12"/>
  <c r="M255" i="12"/>
  <c r="C255" i="12"/>
  <c r="M254" i="12"/>
  <c r="H254" i="12"/>
  <c r="C254" i="12"/>
  <c r="M253" i="12"/>
  <c r="H253" i="12"/>
  <c r="C253" i="12"/>
  <c r="M252" i="12"/>
  <c r="H252" i="12"/>
  <c r="C252" i="12"/>
  <c r="M251" i="12"/>
  <c r="H251" i="12"/>
  <c r="C251" i="12"/>
  <c r="M250" i="12"/>
  <c r="H250" i="12"/>
  <c r="C250" i="12"/>
  <c r="M249" i="12"/>
  <c r="H249" i="12"/>
  <c r="C249" i="12"/>
  <c r="M248" i="12"/>
  <c r="H248" i="12"/>
  <c r="C248" i="12"/>
  <c r="M247" i="12"/>
  <c r="H247" i="12"/>
  <c r="C247" i="12"/>
  <c r="Q246" i="12"/>
  <c r="P246" i="12"/>
  <c r="O246" i="12"/>
  <c r="N246" i="12"/>
  <c r="L246" i="12"/>
  <c r="K246" i="12"/>
  <c r="J246" i="12"/>
  <c r="I246" i="12"/>
  <c r="G246" i="12"/>
  <c r="F246" i="12"/>
  <c r="E246" i="12"/>
  <c r="D246" i="12"/>
  <c r="M244" i="12"/>
  <c r="H244" i="12"/>
  <c r="C244" i="12"/>
  <c r="Q243" i="12"/>
  <c r="P243" i="12"/>
  <c r="O243" i="12"/>
  <c r="N243" i="12"/>
  <c r="L243" i="12"/>
  <c r="K243" i="12"/>
  <c r="J243" i="12"/>
  <c r="I243" i="12"/>
  <c r="G243" i="12"/>
  <c r="F243" i="12"/>
  <c r="E243" i="12"/>
  <c r="D243" i="12"/>
  <c r="M242" i="12"/>
  <c r="H242" i="12"/>
  <c r="C242" i="12"/>
  <c r="Q241" i="12"/>
  <c r="P241" i="12"/>
  <c r="N241" i="12"/>
  <c r="L241" i="12"/>
  <c r="K241" i="12"/>
  <c r="J241" i="12"/>
  <c r="I241" i="12"/>
  <c r="G241" i="12"/>
  <c r="F241" i="12"/>
  <c r="E241" i="12"/>
  <c r="D241" i="12"/>
  <c r="M240" i="12"/>
  <c r="H240" i="12"/>
  <c r="C240" i="12"/>
  <c r="M239" i="12"/>
  <c r="H239" i="12"/>
  <c r="C239" i="12"/>
  <c r="Q238" i="12"/>
  <c r="P238" i="12"/>
  <c r="O238" i="12"/>
  <c r="L238" i="12"/>
  <c r="K238" i="12"/>
  <c r="J238" i="12"/>
  <c r="G238" i="12"/>
  <c r="F238" i="12"/>
  <c r="E238" i="12"/>
  <c r="D238" i="12"/>
  <c r="M237" i="12"/>
  <c r="H237" i="12"/>
  <c r="C237" i="12"/>
  <c r="M236" i="12"/>
  <c r="H236" i="12"/>
  <c r="C236" i="12"/>
  <c r="M235" i="12"/>
  <c r="H235" i="12"/>
  <c r="C235" i="12"/>
  <c r="M234" i="12"/>
  <c r="H234" i="12"/>
  <c r="C234" i="12"/>
  <c r="Q233" i="12"/>
  <c r="P233" i="12"/>
  <c r="O233" i="12"/>
  <c r="L233" i="12"/>
  <c r="K233" i="12"/>
  <c r="J233" i="12"/>
  <c r="G233" i="12"/>
  <c r="F233" i="12"/>
  <c r="E233" i="12"/>
  <c r="D233" i="12"/>
  <c r="M232" i="12"/>
  <c r="H232" i="12"/>
  <c r="C232" i="12"/>
  <c r="M231" i="12"/>
  <c r="H231" i="12"/>
  <c r="C231" i="12"/>
  <c r="M230" i="12"/>
  <c r="H230" i="12"/>
  <c r="C230" i="12"/>
  <c r="M229" i="12"/>
  <c r="H229" i="12"/>
  <c r="C229" i="12"/>
  <c r="M228" i="12"/>
  <c r="H228" i="12"/>
  <c r="C228" i="12"/>
  <c r="M227" i="12"/>
  <c r="H227" i="12"/>
  <c r="C227" i="12"/>
  <c r="M226" i="12"/>
  <c r="H226" i="12"/>
  <c r="C226" i="12"/>
  <c r="M225" i="12"/>
  <c r="H225" i="12"/>
  <c r="C225" i="12"/>
  <c r="M224" i="12"/>
  <c r="H224" i="12"/>
  <c r="C224" i="12"/>
  <c r="M223" i="12"/>
  <c r="H223" i="12"/>
  <c r="C223" i="12"/>
  <c r="C219" i="12"/>
  <c r="M218" i="12"/>
  <c r="H218" i="12"/>
  <c r="C218" i="12"/>
  <c r="M217" i="12"/>
  <c r="H217" i="12"/>
  <c r="C217" i="12"/>
  <c r="M216" i="12"/>
  <c r="H216" i="12"/>
  <c r="C216" i="12"/>
  <c r="Q215" i="12"/>
  <c r="Q220" i="12" s="1"/>
  <c r="P215" i="12"/>
  <c r="P220" i="12" s="1"/>
  <c r="O215" i="12"/>
  <c r="N215" i="12"/>
  <c r="N220" i="12" s="1"/>
  <c r="L215" i="12"/>
  <c r="L220" i="12" s="1"/>
  <c r="K215" i="12"/>
  <c r="K220" i="12" s="1"/>
  <c r="J215" i="12"/>
  <c r="I215" i="12"/>
  <c r="I220" i="12" s="1"/>
  <c r="G215" i="12"/>
  <c r="G220" i="12" s="1"/>
  <c r="F215" i="12"/>
  <c r="F220" i="12" s="1"/>
  <c r="E215" i="12"/>
  <c r="E220" i="12" s="1"/>
  <c r="D215" i="12"/>
  <c r="M212" i="12"/>
  <c r="H212" i="12"/>
  <c r="C212" i="12"/>
  <c r="M211" i="12"/>
  <c r="H211" i="12"/>
  <c r="C211" i="12"/>
  <c r="Q210" i="12"/>
  <c r="P210" i="12"/>
  <c r="O210" i="12"/>
  <c r="N210" i="12"/>
  <c r="L210" i="12"/>
  <c r="K210" i="12"/>
  <c r="J210" i="12"/>
  <c r="I210" i="12"/>
  <c r="G210" i="12"/>
  <c r="F210" i="12"/>
  <c r="E210" i="12"/>
  <c r="D210" i="12"/>
  <c r="M209" i="12"/>
  <c r="H209" i="12"/>
  <c r="C209" i="12"/>
  <c r="M208" i="12"/>
  <c r="H208" i="12"/>
  <c r="C208" i="12"/>
  <c r="Q207" i="12"/>
  <c r="P207" i="12"/>
  <c r="L207" i="12"/>
  <c r="K207" i="12"/>
  <c r="J207" i="12"/>
  <c r="I207" i="12"/>
  <c r="G207" i="12"/>
  <c r="F207" i="12"/>
  <c r="E207" i="12"/>
  <c r="D207" i="12"/>
  <c r="M206" i="12"/>
  <c r="H206" i="12"/>
  <c r="C206" i="12"/>
  <c r="Q205" i="12"/>
  <c r="P205" i="12"/>
  <c r="O205" i="12"/>
  <c r="N205" i="12"/>
  <c r="L205" i="12"/>
  <c r="K205" i="12"/>
  <c r="J205" i="12"/>
  <c r="I205" i="12"/>
  <c r="G205" i="12"/>
  <c r="F205" i="12"/>
  <c r="E205" i="12"/>
  <c r="D205" i="12"/>
  <c r="M202" i="12"/>
  <c r="H202" i="12"/>
  <c r="C202" i="12"/>
  <c r="M201" i="12"/>
  <c r="H201" i="12"/>
  <c r="C201" i="12"/>
  <c r="M200" i="12"/>
  <c r="H200" i="12"/>
  <c r="C200" i="12"/>
  <c r="Q199" i="12"/>
  <c r="Q203" i="12" s="1"/>
  <c r="P199" i="12"/>
  <c r="P203" i="12" s="1"/>
  <c r="O199" i="12"/>
  <c r="N199" i="12"/>
  <c r="N203" i="12" s="1"/>
  <c r="L199" i="12"/>
  <c r="L203" i="12" s="1"/>
  <c r="K199" i="12"/>
  <c r="K203" i="12" s="1"/>
  <c r="J199" i="12"/>
  <c r="J203" i="12" s="1"/>
  <c r="I199" i="12"/>
  <c r="G199" i="12"/>
  <c r="G203" i="12" s="1"/>
  <c r="F199" i="12"/>
  <c r="F203" i="12" s="1"/>
  <c r="E199" i="12"/>
  <c r="E203" i="12" s="1"/>
  <c r="D199" i="12"/>
  <c r="M192" i="12"/>
  <c r="H192" i="12"/>
  <c r="C192" i="12"/>
  <c r="M191" i="12"/>
  <c r="H191" i="12"/>
  <c r="C191" i="12"/>
  <c r="Q190" i="12"/>
  <c r="P190" i="12"/>
  <c r="P189" i="12" s="1"/>
  <c r="L190" i="12"/>
  <c r="L189" i="12" s="1"/>
  <c r="K190" i="12"/>
  <c r="K189" i="12" s="1"/>
  <c r="J190" i="12"/>
  <c r="I190" i="12"/>
  <c r="I189" i="12" s="1"/>
  <c r="G190" i="12"/>
  <c r="G189" i="12" s="1"/>
  <c r="F190" i="12"/>
  <c r="F189" i="12" s="1"/>
  <c r="E190" i="12"/>
  <c r="E189" i="12" s="1"/>
  <c r="D190" i="12"/>
  <c r="O189" i="12"/>
  <c r="N189" i="12"/>
  <c r="M186" i="12"/>
  <c r="H186" i="12"/>
  <c r="C186" i="12"/>
  <c r="M185" i="12"/>
  <c r="H185" i="12"/>
  <c r="C185" i="12"/>
  <c r="Q184" i="12"/>
  <c r="P184" i="12"/>
  <c r="L184" i="12"/>
  <c r="K184" i="12"/>
  <c r="J184" i="12"/>
  <c r="G184" i="12"/>
  <c r="F184" i="12"/>
  <c r="E184" i="12"/>
  <c r="D184" i="12"/>
  <c r="M183" i="12"/>
  <c r="H183" i="12"/>
  <c r="C183" i="12"/>
  <c r="M182" i="12"/>
  <c r="H182" i="12"/>
  <c r="C182" i="12"/>
  <c r="Q181" i="12"/>
  <c r="Q180" i="12" s="1"/>
  <c r="P181" i="12"/>
  <c r="P180" i="12" s="1"/>
  <c r="O181" i="12"/>
  <c r="N181" i="12"/>
  <c r="N180" i="12" s="1"/>
  <c r="L181" i="12"/>
  <c r="K181" i="12"/>
  <c r="J181" i="12"/>
  <c r="I181" i="12"/>
  <c r="I180" i="12" s="1"/>
  <c r="G181" i="12"/>
  <c r="G180" i="12" s="1"/>
  <c r="F181" i="12"/>
  <c r="F180" i="12" s="1"/>
  <c r="E181" i="12"/>
  <c r="E180" i="12" s="1"/>
  <c r="D181" i="12"/>
  <c r="D180" i="12" s="1"/>
  <c r="Q173" i="12"/>
  <c r="P173" i="12"/>
  <c r="O173" i="12"/>
  <c r="N173" i="12"/>
  <c r="L173" i="12"/>
  <c r="K173" i="12"/>
  <c r="J173" i="12"/>
  <c r="I173" i="12"/>
  <c r="G173" i="12"/>
  <c r="F173" i="12"/>
  <c r="M172" i="12"/>
  <c r="C172" i="12"/>
  <c r="Q171" i="12"/>
  <c r="P171" i="12"/>
  <c r="O171" i="12"/>
  <c r="N171" i="12"/>
  <c r="L171" i="12"/>
  <c r="K171" i="12"/>
  <c r="J171" i="12"/>
  <c r="I171" i="12"/>
  <c r="G171" i="12"/>
  <c r="F171" i="12"/>
  <c r="E171" i="12"/>
  <c r="D171" i="12"/>
  <c r="M170" i="12"/>
  <c r="H170" i="12"/>
  <c r="C170" i="12"/>
  <c r="Q169" i="12"/>
  <c r="P169" i="12"/>
  <c r="O169" i="12"/>
  <c r="N169" i="12"/>
  <c r="L169" i="12"/>
  <c r="K169" i="12"/>
  <c r="J169" i="12"/>
  <c r="I169" i="12"/>
  <c r="G169" i="12"/>
  <c r="F169" i="12"/>
  <c r="E169" i="12"/>
  <c r="M168" i="12"/>
  <c r="H168" i="12"/>
  <c r="C168" i="12"/>
  <c r="Q167" i="12"/>
  <c r="P167" i="12"/>
  <c r="O167" i="12"/>
  <c r="N167" i="12"/>
  <c r="L167" i="12"/>
  <c r="K167" i="12"/>
  <c r="I167" i="12"/>
  <c r="G167" i="12"/>
  <c r="F167" i="12"/>
  <c r="E167" i="12"/>
  <c r="D167" i="12"/>
  <c r="H166" i="12"/>
  <c r="C166" i="12"/>
  <c r="Q164" i="12"/>
  <c r="P164" i="12"/>
  <c r="O164" i="12"/>
  <c r="N164" i="12"/>
  <c r="L164" i="12"/>
  <c r="K164" i="12"/>
  <c r="J164" i="12"/>
  <c r="I164" i="12"/>
  <c r="G164" i="12"/>
  <c r="F164" i="12"/>
  <c r="E164" i="12"/>
  <c r="D164" i="12"/>
  <c r="M163" i="12"/>
  <c r="H163" i="12"/>
  <c r="C163" i="12"/>
  <c r="M162" i="12"/>
  <c r="H162" i="12"/>
  <c r="C162" i="12"/>
  <c r="Q161" i="12"/>
  <c r="P161" i="12"/>
  <c r="O161" i="12"/>
  <c r="N161" i="12"/>
  <c r="L161" i="12"/>
  <c r="K161" i="12"/>
  <c r="J161" i="12"/>
  <c r="I161" i="12"/>
  <c r="G161" i="12"/>
  <c r="F161" i="12"/>
  <c r="E161" i="12"/>
  <c r="D161" i="12"/>
  <c r="M160" i="12"/>
  <c r="H160" i="12"/>
  <c r="C160" i="12"/>
  <c r="M159" i="12"/>
  <c r="H159" i="12"/>
  <c r="C159" i="12"/>
  <c r="Q158" i="12"/>
  <c r="P158" i="12"/>
  <c r="O158" i="12"/>
  <c r="L158" i="12"/>
  <c r="K158" i="12"/>
  <c r="J158" i="12"/>
  <c r="I158" i="12"/>
  <c r="G158" i="12"/>
  <c r="F158" i="12"/>
  <c r="E158" i="12"/>
  <c r="D158" i="12"/>
  <c r="M157" i="12"/>
  <c r="H157" i="12"/>
  <c r="C157" i="12"/>
  <c r="M156" i="12"/>
  <c r="H156" i="12"/>
  <c r="C156" i="12"/>
  <c r="M155" i="12"/>
  <c r="H155" i="12"/>
  <c r="C155" i="12"/>
  <c r="H154" i="12"/>
  <c r="C154" i="12"/>
  <c r="Q153" i="12"/>
  <c r="P153" i="12"/>
  <c r="O153" i="12"/>
  <c r="N153" i="12"/>
  <c r="L153" i="12"/>
  <c r="K153" i="12"/>
  <c r="J153" i="12"/>
  <c r="I153" i="12"/>
  <c r="G153" i="12"/>
  <c r="F153" i="12"/>
  <c r="E153" i="12"/>
  <c r="D153" i="12"/>
  <c r="M149" i="12"/>
  <c r="H149" i="12"/>
  <c r="M148" i="12"/>
  <c r="H148" i="12"/>
  <c r="C148" i="12"/>
  <c r="M147" i="12"/>
  <c r="H147" i="12"/>
  <c r="C147" i="12"/>
  <c r="D146" i="12"/>
  <c r="M145" i="12"/>
  <c r="H145" i="12"/>
  <c r="C145" i="12"/>
  <c r="M144" i="12"/>
  <c r="H144" i="12"/>
  <c r="C144" i="12"/>
  <c r="Q143" i="12"/>
  <c r="L143" i="12"/>
  <c r="K143" i="12"/>
  <c r="G143" i="12"/>
  <c r="F143" i="12"/>
  <c r="E143" i="12"/>
  <c r="D143" i="12"/>
  <c r="M142" i="12"/>
  <c r="H142" i="12"/>
  <c r="C142" i="12"/>
  <c r="M141" i="12"/>
  <c r="H141" i="12"/>
  <c r="C141" i="12"/>
  <c r="M140" i="12"/>
  <c r="H140" i="12"/>
  <c r="C140" i="12"/>
  <c r="Q139" i="12"/>
  <c r="P139" i="12"/>
  <c r="P138" i="12" s="1"/>
  <c r="O139" i="12"/>
  <c r="L139" i="12"/>
  <c r="K139" i="12"/>
  <c r="J139" i="12"/>
  <c r="J138" i="12" s="1"/>
  <c r="I139" i="12"/>
  <c r="G139" i="12"/>
  <c r="F139" i="12"/>
  <c r="E139" i="12"/>
  <c r="D139" i="12"/>
  <c r="M137" i="12"/>
  <c r="H137" i="12"/>
  <c r="C137" i="12"/>
  <c r="M136" i="12"/>
  <c r="H136" i="12"/>
  <c r="C136" i="12"/>
  <c r="M135" i="12"/>
  <c r="H135" i="12"/>
  <c r="C135" i="12"/>
  <c r="M134" i="12"/>
  <c r="H134" i="12"/>
  <c r="C134" i="12"/>
  <c r="M133" i="12"/>
  <c r="H133" i="12"/>
  <c r="C133" i="12"/>
  <c r="Q132" i="12"/>
  <c r="P132" i="12"/>
  <c r="N132" i="12"/>
  <c r="L132" i="12"/>
  <c r="K132" i="12"/>
  <c r="J132" i="12"/>
  <c r="I132" i="12"/>
  <c r="G132" i="12"/>
  <c r="F132" i="12"/>
  <c r="E132" i="12"/>
  <c r="D132" i="12"/>
  <c r="M131" i="12"/>
  <c r="H131" i="12"/>
  <c r="C131" i="12"/>
  <c r="M130" i="12"/>
  <c r="H130" i="12"/>
  <c r="C130" i="12"/>
  <c r="M129" i="12"/>
  <c r="H129" i="12"/>
  <c r="C129" i="12"/>
  <c r="Q128" i="12"/>
  <c r="P128" i="12"/>
  <c r="O128" i="12"/>
  <c r="N128" i="12"/>
  <c r="L128" i="12"/>
  <c r="L127" i="12" s="1"/>
  <c r="K128" i="12"/>
  <c r="K127" i="12" s="1"/>
  <c r="J128" i="12"/>
  <c r="J127" i="12" s="1"/>
  <c r="I128" i="12"/>
  <c r="G128" i="12"/>
  <c r="F128" i="12"/>
  <c r="E128" i="12"/>
  <c r="E127" i="12" s="1"/>
  <c r="D128" i="12"/>
  <c r="D127" i="12" s="1"/>
  <c r="M124" i="12"/>
  <c r="H124" i="12"/>
  <c r="C124" i="12"/>
  <c r="M123" i="12"/>
  <c r="H123" i="12"/>
  <c r="C123" i="12"/>
  <c r="M122" i="12"/>
  <c r="H122" i="12"/>
  <c r="C122" i="12"/>
  <c r="M121" i="12"/>
  <c r="H121" i="12"/>
  <c r="C121" i="12"/>
  <c r="M120" i="12"/>
  <c r="H120" i="12"/>
  <c r="C120" i="12"/>
  <c r="M119" i="12"/>
  <c r="H119" i="12"/>
  <c r="C119" i="12"/>
  <c r="M118" i="12"/>
  <c r="H118" i="12"/>
  <c r="C118" i="12"/>
  <c r="M117" i="12"/>
  <c r="H117" i="12"/>
  <c r="C117" i="12"/>
  <c r="M116" i="12"/>
  <c r="H116" i="12"/>
  <c r="C116" i="12"/>
  <c r="Q115" i="12"/>
  <c r="Q113" i="12" s="1"/>
  <c r="Q112" i="12" s="1"/>
  <c r="P115" i="12"/>
  <c r="P113" i="12" s="1"/>
  <c r="P112" i="12" s="1"/>
  <c r="O115" i="12"/>
  <c r="O113" i="12" s="1"/>
  <c r="O112" i="12" s="1"/>
  <c r="N115" i="12"/>
  <c r="L115" i="12"/>
  <c r="L113" i="12" s="1"/>
  <c r="L112" i="12" s="1"/>
  <c r="K115" i="12"/>
  <c r="K113" i="12" s="1"/>
  <c r="K112" i="12" s="1"/>
  <c r="J115" i="12"/>
  <c r="I115" i="12"/>
  <c r="I113" i="12" s="1"/>
  <c r="G115" i="12"/>
  <c r="G113" i="12" s="1"/>
  <c r="G112" i="12" s="1"/>
  <c r="F115" i="12"/>
  <c r="F113" i="12" s="1"/>
  <c r="F112" i="12" s="1"/>
  <c r="E115" i="12"/>
  <c r="D115" i="12"/>
  <c r="D113" i="12" s="1"/>
  <c r="H114" i="12"/>
  <c r="C114" i="12"/>
  <c r="M111" i="12"/>
  <c r="H111" i="12"/>
  <c r="C111" i="12"/>
  <c r="Q110" i="12"/>
  <c r="P110" i="12"/>
  <c r="O110" i="12"/>
  <c r="N110" i="12"/>
  <c r="L110" i="12"/>
  <c r="K110" i="12"/>
  <c r="J110" i="12"/>
  <c r="I110" i="12"/>
  <c r="G110" i="12"/>
  <c r="F110" i="12"/>
  <c r="E110" i="12"/>
  <c r="D110" i="12"/>
  <c r="M109" i="12"/>
  <c r="H109" i="12"/>
  <c r="C109" i="12"/>
  <c r="Q108" i="12"/>
  <c r="P108" i="12"/>
  <c r="O108" i="12"/>
  <c r="N108" i="12"/>
  <c r="L108" i="12"/>
  <c r="K108" i="12"/>
  <c r="J108" i="12"/>
  <c r="I108" i="12"/>
  <c r="G108" i="12"/>
  <c r="F108" i="12"/>
  <c r="E108" i="12"/>
  <c r="D108" i="12"/>
  <c r="M107" i="12"/>
  <c r="H107" i="12"/>
  <c r="C107" i="12"/>
  <c r="M106" i="12"/>
  <c r="H106" i="12"/>
  <c r="C106" i="12"/>
  <c r="Q105" i="12"/>
  <c r="P105" i="12"/>
  <c r="O105" i="12"/>
  <c r="N105" i="12"/>
  <c r="L105" i="12"/>
  <c r="K105" i="12"/>
  <c r="J105" i="12"/>
  <c r="I105" i="12"/>
  <c r="G105" i="12"/>
  <c r="F105" i="12"/>
  <c r="E105" i="12"/>
  <c r="D105" i="12"/>
  <c r="M104" i="12"/>
  <c r="H104" i="12"/>
  <c r="C104" i="12"/>
  <c r="M103" i="12"/>
  <c r="H103" i="12"/>
  <c r="C103" i="12"/>
  <c r="Q102" i="12"/>
  <c r="P102" i="12"/>
  <c r="O102" i="12"/>
  <c r="N102" i="12"/>
  <c r="L102" i="12"/>
  <c r="L101" i="12" s="1"/>
  <c r="K102" i="12"/>
  <c r="J102" i="12"/>
  <c r="I102" i="12"/>
  <c r="G102" i="12"/>
  <c r="G101" i="12" s="1"/>
  <c r="F102" i="12"/>
  <c r="E102" i="12"/>
  <c r="D102" i="12"/>
  <c r="D101" i="12" s="1"/>
  <c r="M100" i="12"/>
  <c r="H100" i="12"/>
  <c r="C100" i="12"/>
  <c r="M99" i="12"/>
  <c r="H99" i="12"/>
  <c r="C99" i="12"/>
  <c r="M98" i="12"/>
  <c r="H98" i="12"/>
  <c r="C98" i="12"/>
  <c r="M97" i="12"/>
  <c r="H97" i="12"/>
  <c r="C97" i="12"/>
  <c r="M96" i="12"/>
  <c r="H96" i="12"/>
  <c r="C96" i="12"/>
  <c r="M95" i="12"/>
  <c r="H95" i="12"/>
  <c r="C95" i="12"/>
  <c r="M94" i="12"/>
  <c r="H94" i="12"/>
  <c r="C94" i="12"/>
  <c r="M93" i="12"/>
  <c r="H93" i="12"/>
  <c r="C93" i="12"/>
  <c r="C92" i="12"/>
  <c r="Q91" i="12"/>
  <c r="Q90" i="12" s="1"/>
  <c r="P91" i="12"/>
  <c r="P90" i="12" s="1"/>
  <c r="O91" i="12"/>
  <c r="O90" i="12" s="1"/>
  <c r="L91" i="12"/>
  <c r="L90" i="12" s="1"/>
  <c r="K91" i="12"/>
  <c r="K90" i="12" s="1"/>
  <c r="J91" i="12"/>
  <c r="J90" i="12" s="1"/>
  <c r="I91" i="12"/>
  <c r="I90" i="12" s="1"/>
  <c r="G91" i="12"/>
  <c r="G90" i="12" s="1"/>
  <c r="F91" i="12"/>
  <c r="F90" i="12" s="1"/>
  <c r="E91" i="12"/>
  <c r="E90" i="12" s="1"/>
  <c r="D91" i="12"/>
  <c r="M89" i="12"/>
  <c r="H89" i="12"/>
  <c r="C89" i="12"/>
  <c r="Q88" i="12"/>
  <c r="P88" i="12"/>
  <c r="O88" i="12"/>
  <c r="N88" i="12"/>
  <c r="L88" i="12"/>
  <c r="K88" i="12"/>
  <c r="J88" i="12"/>
  <c r="I88" i="12"/>
  <c r="G88" i="12"/>
  <c r="F88" i="12"/>
  <c r="E88" i="12"/>
  <c r="D88" i="12"/>
  <c r="M86" i="12"/>
  <c r="H86" i="12"/>
  <c r="C86" i="12"/>
  <c r="M85" i="12"/>
  <c r="H85" i="12"/>
  <c r="C85" i="12"/>
  <c r="M84" i="12"/>
  <c r="H84" i="12"/>
  <c r="C84" i="12"/>
  <c r="M83" i="12"/>
  <c r="H83" i="12"/>
  <c r="C83" i="12"/>
  <c r="M82" i="12"/>
  <c r="H82" i="12"/>
  <c r="C82" i="12"/>
  <c r="M81" i="12"/>
  <c r="H81" i="12"/>
  <c r="C81" i="12"/>
  <c r="M80" i="12"/>
  <c r="H80" i="12"/>
  <c r="C80" i="12"/>
  <c r="M79" i="12"/>
  <c r="H79" i="12"/>
  <c r="C79" i="12"/>
  <c r="M78" i="12"/>
  <c r="H78" i="12"/>
  <c r="C78" i="12"/>
  <c r="M77" i="12"/>
  <c r="H77" i="12"/>
  <c r="C77" i="12"/>
  <c r="M76" i="12"/>
  <c r="H76" i="12"/>
  <c r="C76" i="12"/>
  <c r="M75" i="12"/>
  <c r="H75" i="12"/>
  <c r="C75" i="12"/>
  <c r="Q74" i="12"/>
  <c r="Q73" i="12" s="1"/>
  <c r="Q72" i="12" s="1"/>
  <c r="P74" i="12"/>
  <c r="P73" i="12" s="1"/>
  <c r="P72" i="12" s="1"/>
  <c r="O73" i="12"/>
  <c r="O72" i="12" s="1"/>
  <c r="L74" i="12"/>
  <c r="L73" i="12" s="1"/>
  <c r="L72" i="12" s="1"/>
  <c r="K74" i="12"/>
  <c r="K73" i="12" s="1"/>
  <c r="K72" i="12" s="1"/>
  <c r="J74" i="12"/>
  <c r="J73" i="12" s="1"/>
  <c r="J72" i="12" s="1"/>
  <c r="I74" i="12"/>
  <c r="I73" i="12" s="1"/>
  <c r="H73" i="12" s="1"/>
  <c r="G74" i="12"/>
  <c r="G73" i="12" s="1"/>
  <c r="G72" i="12" s="1"/>
  <c r="F74" i="12"/>
  <c r="F73" i="12" s="1"/>
  <c r="F72" i="12" s="1"/>
  <c r="E74" i="12"/>
  <c r="E73" i="12" s="1"/>
  <c r="D74" i="12"/>
  <c r="D73" i="12" s="1"/>
  <c r="D72" i="12" s="1"/>
  <c r="M71" i="12"/>
  <c r="H71" i="12"/>
  <c r="C71" i="12"/>
  <c r="Q70" i="12"/>
  <c r="P70" i="12"/>
  <c r="P69" i="12" s="1"/>
  <c r="O70" i="12"/>
  <c r="N70" i="12"/>
  <c r="L70" i="12"/>
  <c r="L69" i="12" s="1"/>
  <c r="K70" i="12"/>
  <c r="K69" i="12" s="1"/>
  <c r="J70" i="12"/>
  <c r="J69" i="12" s="1"/>
  <c r="I70" i="12"/>
  <c r="G70" i="12"/>
  <c r="G69" i="12" s="1"/>
  <c r="F70" i="12"/>
  <c r="F69" i="12" s="1"/>
  <c r="E70" i="12"/>
  <c r="E69" i="12" s="1"/>
  <c r="D70" i="12"/>
  <c r="D69" i="12" s="1"/>
  <c r="Q69" i="12"/>
  <c r="M68" i="12"/>
  <c r="H68" i="12"/>
  <c r="C68" i="12"/>
  <c r="M67" i="12"/>
  <c r="H67" i="12"/>
  <c r="C67" i="12"/>
  <c r="M66" i="12"/>
  <c r="H66" i="12"/>
  <c r="C66" i="12"/>
  <c r="M65" i="12"/>
  <c r="H65" i="12"/>
  <c r="C65" i="12"/>
  <c r="M64" i="12"/>
  <c r="H64" i="12"/>
  <c r="C64" i="12"/>
  <c r="M63" i="12"/>
  <c r="H63" i="12"/>
  <c r="C63" i="12"/>
  <c r="M62" i="12"/>
  <c r="H62" i="12"/>
  <c r="C62" i="12"/>
  <c r="M61" i="12"/>
  <c r="H61" i="12"/>
  <c r="C61" i="12"/>
  <c r="Q60" i="12"/>
  <c r="P60" i="12"/>
  <c r="O60" i="12"/>
  <c r="O59" i="12" s="1"/>
  <c r="O58" i="12" s="1"/>
  <c r="N60" i="12"/>
  <c r="N59" i="12" s="1"/>
  <c r="L60" i="12"/>
  <c r="L59" i="12" s="1"/>
  <c r="L58" i="12" s="1"/>
  <c r="K60" i="12"/>
  <c r="K59" i="12" s="1"/>
  <c r="J60" i="12"/>
  <c r="J59" i="12" s="1"/>
  <c r="J58" i="12" s="1"/>
  <c r="I60" i="12"/>
  <c r="I59" i="12" s="1"/>
  <c r="I58" i="12" s="1"/>
  <c r="G60" i="12"/>
  <c r="G59" i="12" s="1"/>
  <c r="G58" i="12" s="1"/>
  <c r="F60" i="12"/>
  <c r="F59" i="12" s="1"/>
  <c r="F58" i="12" s="1"/>
  <c r="E60" i="12"/>
  <c r="D60" i="12"/>
  <c r="D59" i="12" s="1"/>
  <c r="D58" i="12" s="1"/>
  <c r="Q59" i="12"/>
  <c r="Q58" i="12" s="1"/>
  <c r="P59" i="12"/>
  <c r="P58" i="12" s="1"/>
  <c r="M57" i="12"/>
  <c r="H57" i="12"/>
  <c r="C57" i="12"/>
  <c r="Q56" i="12"/>
  <c r="Q54" i="12" s="1"/>
  <c r="P56" i="12"/>
  <c r="P54" i="12" s="1"/>
  <c r="O56" i="12"/>
  <c r="N56" i="12"/>
  <c r="N54" i="12" s="1"/>
  <c r="L56" i="12"/>
  <c r="L54" i="12" s="1"/>
  <c r="K56" i="12"/>
  <c r="K54" i="12" s="1"/>
  <c r="J56" i="12"/>
  <c r="J54" i="12" s="1"/>
  <c r="I56" i="12"/>
  <c r="G56" i="12"/>
  <c r="G54" i="12" s="1"/>
  <c r="F56" i="12"/>
  <c r="F54" i="12" s="1"/>
  <c r="E56" i="12"/>
  <c r="E54" i="12" s="1"/>
  <c r="D56" i="12"/>
  <c r="M53" i="12"/>
  <c r="H53" i="12"/>
  <c r="C53" i="12"/>
  <c r="Q52" i="12"/>
  <c r="P52" i="12"/>
  <c r="O52" i="12"/>
  <c r="N52" i="12"/>
  <c r="L52" i="12"/>
  <c r="K52" i="12"/>
  <c r="J52" i="12"/>
  <c r="I52" i="12"/>
  <c r="G52" i="12"/>
  <c r="F52" i="12"/>
  <c r="E52" i="12"/>
  <c r="D52" i="12"/>
  <c r="M51" i="12"/>
  <c r="H51" i="12"/>
  <c r="C51" i="12"/>
  <c r="M50" i="12"/>
  <c r="H50" i="12"/>
  <c r="C50" i="12"/>
  <c r="M49" i="12"/>
  <c r="H49" i="12"/>
  <c r="C49" i="12"/>
  <c r="M48" i="12"/>
  <c r="H48" i="12"/>
  <c r="C48" i="12"/>
  <c r="M47" i="12"/>
  <c r="H47" i="12"/>
  <c r="C47" i="12"/>
  <c r="Q46" i="12"/>
  <c r="P46" i="12"/>
  <c r="O46" i="12"/>
  <c r="N46" i="12"/>
  <c r="N27" i="12" s="1"/>
  <c r="N26" i="12" s="1"/>
  <c r="L46" i="12"/>
  <c r="K46" i="12"/>
  <c r="J46" i="12"/>
  <c r="I46" i="12"/>
  <c r="G46" i="12"/>
  <c r="F46" i="12"/>
  <c r="E46" i="12"/>
  <c r="D46" i="12"/>
  <c r="M45" i="12"/>
  <c r="H45" i="12"/>
  <c r="C45" i="12"/>
  <c r="M44" i="12"/>
  <c r="H44" i="12"/>
  <c r="C44" i="12"/>
  <c r="M43" i="12"/>
  <c r="H43" i="12"/>
  <c r="C43" i="12"/>
  <c r="M42" i="12"/>
  <c r="H42" i="12"/>
  <c r="C42" i="12"/>
  <c r="M41" i="12"/>
  <c r="H41" i="12"/>
  <c r="C41" i="12"/>
  <c r="M40" i="12"/>
  <c r="H40" i="12"/>
  <c r="C40" i="12"/>
  <c r="Q39" i="12"/>
  <c r="P39" i="12"/>
  <c r="O39" i="12"/>
  <c r="L39" i="12"/>
  <c r="K39" i="12"/>
  <c r="J39" i="12"/>
  <c r="I39" i="12"/>
  <c r="G39" i="12"/>
  <c r="F39" i="12"/>
  <c r="E39" i="12"/>
  <c r="D39" i="12"/>
  <c r="M38" i="12"/>
  <c r="H38" i="12"/>
  <c r="C38" i="12"/>
  <c r="M37" i="12"/>
  <c r="H37" i="12"/>
  <c r="C37" i="12"/>
  <c r="M36" i="12"/>
  <c r="H36" i="12"/>
  <c r="C36" i="12"/>
  <c r="M35" i="12"/>
  <c r="H35" i="12"/>
  <c r="C35" i="12"/>
  <c r="Q34" i="12"/>
  <c r="P34" i="12"/>
  <c r="O34" i="12"/>
  <c r="L34" i="12"/>
  <c r="K34" i="12"/>
  <c r="J34" i="12"/>
  <c r="G34" i="12"/>
  <c r="F34" i="12"/>
  <c r="E34" i="12"/>
  <c r="D34" i="12"/>
  <c r="M33" i="12"/>
  <c r="H33" i="12"/>
  <c r="C33" i="12"/>
  <c r="M32" i="12"/>
  <c r="H32" i="12"/>
  <c r="C32" i="12"/>
  <c r="M31" i="12"/>
  <c r="H31" i="12"/>
  <c r="C31" i="12"/>
  <c r="M30" i="12"/>
  <c r="H30" i="12"/>
  <c r="C30" i="12"/>
  <c r="M29" i="12"/>
  <c r="H29" i="12"/>
  <c r="C29" i="12"/>
  <c r="Q28" i="12"/>
  <c r="P28" i="12"/>
  <c r="O28" i="12"/>
  <c r="L28" i="12"/>
  <c r="K28" i="12"/>
  <c r="J28" i="12"/>
  <c r="I28" i="12"/>
  <c r="G28" i="12"/>
  <c r="F28" i="12"/>
  <c r="E28" i="12"/>
  <c r="D28" i="12"/>
  <c r="M25" i="12"/>
  <c r="H25" i="12"/>
  <c r="Q23" i="12"/>
  <c r="P23" i="12"/>
  <c r="O23" i="12"/>
  <c r="N23" i="12"/>
  <c r="L23" i="12"/>
  <c r="K23" i="12"/>
  <c r="J23" i="12"/>
  <c r="I23" i="12"/>
  <c r="G23" i="12"/>
  <c r="F23" i="12"/>
  <c r="E23" i="12"/>
  <c r="D23" i="12"/>
  <c r="Q20" i="12"/>
  <c r="L20" i="12"/>
  <c r="G20" i="12"/>
  <c r="M18" i="12"/>
  <c r="M17" i="12"/>
  <c r="M16" i="12"/>
  <c r="M15" i="12"/>
  <c r="P14" i="12"/>
  <c r="O14" i="12"/>
  <c r="N14" i="12"/>
  <c r="N20" i="12" s="1"/>
  <c r="K14" i="12"/>
  <c r="J14" i="12"/>
  <c r="I14" i="12"/>
  <c r="H14" i="12"/>
  <c r="F14" i="12"/>
  <c r="E14" i="12"/>
  <c r="D14" i="12"/>
  <c r="C14" i="12"/>
  <c r="M13" i="12"/>
  <c r="M12" i="12"/>
  <c r="M11" i="12"/>
  <c r="M10" i="12"/>
  <c r="H10" i="12"/>
  <c r="C10" i="12"/>
  <c r="P9" i="12"/>
  <c r="O9" i="12"/>
  <c r="N9" i="12"/>
  <c r="K9" i="12"/>
  <c r="J9" i="12"/>
  <c r="I9" i="12"/>
  <c r="H9" i="12"/>
  <c r="F9" i="12"/>
  <c r="E9" i="12"/>
  <c r="D9" i="12"/>
  <c r="C9" i="12"/>
  <c r="E313" i="12" l="1"/>
  <c r="L313" i="12"/>
  <c r="F329" i="12"/>
  <c r="G329" i="12"/>
  <c r="L87" i="12"/>
  <c r="Q127" i="12"/>
  <c r="L180" i="12"/>
  <c r="K213" i="12"/>
  <c r="O213" i="12"/>
  <c r="F313" i="12"/>
  <c r="N384" i="12"/>
  <c r="G399" i="12"/>
  <c r="H205" i="12"/>
  <c r="C285" i="12"/>
  <c r="I455" i="12"/>
  <c r="H407" i="12"/>
  <c r="D369" i="12"/>
  <c r="F87" i="12"/>
  <c r="Q27" i="12"/>
  <c r="Q26" i="12" s="1"/>
  <c r="Q22" i="12" s="1"/>
  <c r="E138" i="12"/>
  <c r="K180" i="12"/>
  <c r="M181" i="12"/>
  <c r="O180" i="12"/>
  <c r="M297" i="12"/>
  <c r="H387" i="12"/>
  <c r="J180" i="12"/>
  <c r="C205" i="12"/>
  <c r="P313" i="12"/>
  <c r="M261" i="12"/>
  <c r="M39" i="12"/>
  <c r="G27" i="12"/>
  <c r="G26" i="12" s="1"/>
  <c r="H332" i="12"/>
  <c r="M233" i="12"/>
  <c r="M243" i="12"/>
  <c r="H173" i="12"/>
  <c r="E27" i="12"/>
  <c r="E26" i="12" s="1"/>
  <c r="E22" i="12" s="1"/>
  <c r="M28" i="12"/>
  <c r="H52" i="12"/>
  <c r="O87" i="12"/>
  <c r="H108" i="12"/>
  <c r="C143" i="12"/>
  <c r="K138" i="12"/>
  <c r="D152" i="12"/>
  <c r="K152" i="12"/>
  <c r="O152" i="12"/>
  <c r="M161" i="12"/>
  <c r="M164" i="12"/>
  <c r="C167" i="12"/>
  <c r="M169" i="12"/>
  <c r="C56" i="12"/>
  <c r="M69" i="12"/>
  <c r="M88" i="12"/>
  <c r="E87" i="12"/>
  <c r="I87" i="12"/>
  <c r="L259" i="12"/>
  <c r="H324" i="12"/>
  <c r="H360" i="12"/>
  <c r="M382" i="12"/>
  <c r="R382" i="12" s="1"/>
  <c r="N399" i="12"/>
  <c r="C387" i="12"/>
  <c r="K399" i="12"/>
  <c r="H429" i="12"/>
  <c r="M448" i="12"/>
  <c r="F222" i="12"/>
  <c r="F259" i="12" s="1"/>
  <c r="H243" i="12"/>
  <c r="H297" i="12"/>
  <c r="C346" i="12"/>
  <c r="H39" i="12"/>
  <c r="G152" i="12"/>
  <c r="H161" i="12"/>
  <c r="H169" i="12"/>
  <c r="M190" i="12"/>
  <c r="C397" i="12"/>
  <c r="O101" i="12"/>
  <c r="N127" i="12"/>
  <c r="F20" i="12"/>
  <c r="J20" i="12"/>
  <c r="O20" i="12"/>
  <c r="C46" i="12"/>
  <c r="M46" i="12"/>
  <c r="D54" i="12"/>
  <c r="J113" i="12"/>
  <c r="J112" i="12" s="1"/>
  <c r="H115" i="12"/>
  <c r="Q259" i="12"/>
  <c r="H102" i="12"/>
  <c r="G127" i="12"/>
  <c r="L152" i="12"/>
  <c r="H210" i="12"/>
  <c r="C241" i="12"/>
  <c r="M257" i="12"/>
  <c r="M285" i="12"/>
  <c r="M325" i="12"/>
  <c r="M337" i="12"/>
  <c r="C360" i="12"/>
  <c r="H403" i="12"/>
  <c r="C415" i="12"/>
  <c r="H448" i="12"/>
  <c r="H74" i="12"/>
  <c r="K87" i="12"/>
  <c r="H105" i="12"/>
  <c r="P101" i="12"/>
  <c r="C108" i="12"/>
  <c r="C128" i="12"/>
  <c r="C132" i="12"/>
  <c r="H143" i="12"/>
  <c r="E152" i="12"/>
  <c r="I152" i="12"/>
  <c r="P152" i="12"/>
  <c r="M167" i="12"/>
  <c r="M173" i="12"/>
  <c r="Q189" i="12"/>
  <c r="P20" i="12"/>
  <c r="I20" i="12"/>
  <c r="M52" i="12"/>
  <c r="M74" i="12"/>
  <c r="M91" i="12"/>
  <c r="J101" i="12"/>
  <c r="Q101" i="12"/>
  <c r="F101" i="12"/>
  <c r="H110" i="12"/>
  <c r="P127" i="12"/>
  <c r="F152" i="12"/>
  <c r="J152" i="12"/>
  <c r="M153" i="12"/>
  <c r="N152" i="12"/>
  <c r="Q152" i="12"/>
  <c r="C158" i="12"/>
  <c r="H171" i="12"/>
  <c r="M184" i="12"/>
  <c r="H207" i="12"/>
  <c r="M207" i="12"/>
  <c r="Q213" i="12"/>
  <c r="E222" i="12"/>
  <c r="E259" i="12" s="1"/>
  <c r="M246" i="12"/>
  <c r="H261" i="12"/>
  <c r="C325" i="12"/>
  <c r="O330" i="12"/>
  <c r="O329" i="12" s="1"/>
  <c r="C337" i="12"/>
  <c r="C344" i="12"/>
  <c r="M344" i="12"/>
  <c r="J369" i="12"/>
  <c r="N369" i="12"/>
  <c r="Q369" i="12"/>
  <c r="H397" i="12"/>
  <c r="M397" i="12"/>
  <c r="H422" i="12"/>
  <c r="C431" i="12"/>
  <c r="C173" i="12"/>
  <c r="Q138" i="12"/>
  <c r="M132" i="12"/>
  <c r="Q87" i="12"/>
  <c r="O220" i="12"/>
  <c r="M215" i="12"/>
  <c r="O259" i="12"/>
  <c r="M238" i="12"/>
  <c r="E329" i="12"/>
  <c r="E339" i="12" s="1"/>
  <c r="C330" i="12"/>
  <c r="M110" i="12"/>
  <c r="E20" i="12"/>
  <c r="P27" i="12"/>
  <c r="P26" i="12" s="1"/>
  <c r="P22" i="12" s="1"/>
  <c r="H28" i="12"/>
  <c r="C39" i="12"/>
  <c r="C52" i="12"/>
  <c r="C60" i="12"/>
  <c r="C70" i="12"/>
  <c r="C74" i="12"/>
  <c r="H90" i="12"/>
  <c r="N90" i="12"/>
  <c r="N87" i="12" s="1"/>
  <c r="H91" i="12"/>
  <c r="I101" i="12"/>
  <c r="M105" i="12"/>
  <c r="C110" i="12"/>
  <c r="F127" i="12"/>
  <c r="C127" i="12" s="1"/>
  <c r="H132" i="12"/>
  <c r="C146" i="12"/>
  <c r="H153" i="12"/>
  <c r="H158" i="12"/>
  <c r="C161" i="12"/>
  <c r="D203" i="12"/>
  <c r="C203" i="12" s="1"/>
  <c r="C199" i="12"/>
  <c r="M199" i="12"/>
  <c r="O203" i="12"/>
  <c r="I259" i="12"/>
  <c r="R46" i="12"/>
  <c r="M9" i="12"/>
  <c r="C28" i="12"/>
  <c r="C34" i="12"/>
  <c r="F27" i="12"/>
  <c r="F26" i="12" s="1"/>
  <c r="F22" i="12" s="1"/>
  <c r="F125" i="12" s="1"/>
  <c r="M60" i="12"/>
  <c r="M70" i="12"/>
  <c r="P87" i="12"/>
  <c r="C91" i="12"/>
  <c r="C105" i="12"/>
  <c r="M108" i="12"/>
  <c r="H164" i="12"/>
  <c r="K259" i="12"/>
  <c r="M241" i="12"/>
  <c r="N259" i="12"/>
  <c r="H167" i="12"/>
  <c r="C169" i="12"/>
  <c r="M171" i="12"/>
  <c r="H184" i="12"/>
  <c r="M180" i="12"/>
  <c r="H199" i="12"/>
  <c r="F213" i="12"/>
  <c r="I213" i="12"/>
  <c r="L213" i="12"/>
  <c r="P213" i="12"/>
  <c r="C207" i="12"/>
  <c r="M210" i="12"/>
  <c r="G222" i="12"/>
  <c r="G259" i="12" s="1"/>
  <c r="H238" i="12"/>
  <c r="C243" i="12"/>
  <c r="H246" i="12"/>
  <c r="H257" i="12"/>
  <c r="G313" i="12"/>
  <c r="J313" i="12"/>
  <c r="Q313" i="12"/>
  <c r="H285" i="12"/>
  <c r="C297" i="12"/>
  <c r="R297" i="12" s="1"/>
  <c r="C316" i="12"/>
  <c r="M322" i="12"/>
  <c r="F339" i="12"/>
  <c r="L339" i="12"/>
  <c r="P339" i="12"/>
  <c r="D329" i="12"/>
  <c r="D339" i="12" s="1"/>
  <c r="C332" i="12"/>
  <c r="H335" i="12"/>
  <c r="M335" i="12"/>
  <c r="C342" i="12"/>
  <c r="F349" i="12"/>
  <c r="J349" i="12"/>
  <c r="H349" i="12" s="1"/>
  <c r="N349" i="12"/>
  <c r="Q349" i="12"/>
  <c r="H344" i="12"/>
  <c r="M346" i="12"/>
  <c r="D399" i="12"/>
  <c r="O399" i="12"/>
  <c r="M399" i="12" s="1"/>
  <c r="C403" i="12"/>
  <c r="M403" i="12"/>
  <c r="C422" i="12"/>
  <c r="M422" i="12"/>
  <c r="H431" i="12"/>
  <c r="G138" i="12"/>
  <c r="G193" i="12" s="1"/>
  <c r="K193" i="12"/>
  <c r="M158" i="12"/>
  <c r="C164" i="12"/>
  <c r="C171" i="12"/>
  <c r="C184" i="12"/>
  <c r="D213" i="12"/>
  <c r="G213" i="12"/>
  <c r="J213" i="12"/>
  <c r="M205" i="12"/>
  <c r="C210" i="12"/>
  <c r="C238" i="12"/>
  <c r="H241" i="12"/>
  <c r="C246" i="12"/>
  <c r="C257" i="12"/>
  <c r="K313" i="12"/>
  <c r="O313" i="12"/>
  <c r="G339" i="12"/>
  <c r="J339" i="12"/>
  <c r="M324" i="12"/>
  <c r="H325" i="12"/>
  <c r="H330" i="12"/>
  <c r="M332" i="12"/>
  <c r="K330" i="12"/>
  <c r="K329" i="12" s="1"/>
  <c r="K339" i="12" s="1"/>
  <c r="N330" i="12"/>
  <c r="N329" i="12" s="1"/>
  <c r="N339" i="12" s="1"/>
  <c r="Q330" i="12"/>
  <c r="Q329" i="12" s="1"/>
  <c r="Q339" i="12" s="1"/>
  <c r="H337" i="12"/>
  <c r="D349" i="12"/>
  <c r="G349" i="12"/>
  <c r="K349" i="12"/>
  <c r="O349" i="12"/>
  <c r="H346" i="12"/>
  <c r="E369" i="12"/>
  <c r="C369" i="12" s="1"/>
  <c r="H351" i="12"/>
  <c r="K369" i="12"/>
  <c r="H369" i="12" s="1"/>
  <c r="O369" i="12"/>
  <c r="M360" i="12"/>
  <c r="H382" i="12"/>
  <c r="E399" i="12"/>
  <c r="J384" i="12"/>
  <c r="J399" i="12" s="1"/>
  <c r="H399" i="12" s="1"/>
  <c r="M384" i="12"/>
  <c r="C392" i="12"/>
  <c r="M392" i="12"/>
  <c r="C407" i="12"/>
  <c r="M407" i="12"/>
  <c r="C429" i="12"/>
  <c r="M429" i="12"/>
  <c r="C448" i="12"/>
  <c r="M139" i="12"/>
  <c r="M14" i="12"/>
  <c r="I72" i="12"/>
  <c r="H72" i="12" s="1"/>
  <c r="M146" i="12"/>
  <c r="M143" i="12"/>
  <c r="K58" i="12"/>
  <c r="H58" i="12" s="1"/>
  <c r="H59" i="12"/>
  <c r="H23" i="12"/>
  <c r="M23" i="12"/>
  <c r="H60" i="12"/>
  <c r="H88" i="12"/>
  <c r="J87" i="12"/>
  <c r="H87" i="12" s="1"/>
  <c r="H128" i="12"/>
  <c r="I127" i="12"/>
  <c r="K20" i="12"/>
  <c r="H20" i="12" s="1"/>
  <c r="C23" i="12"/>
  <c r="G22" i="12"/>
  <c r="D27" i="12"/>
  <c r="J27" i="12"/>
  <c r="J26" i="12" s="1"/>
  <c r="J22" i="12" s="1"/>
  <c r="H34" i="12"/>
  <c r="K27" i="12"/>
  <c r="K26" i="12" s="1"/>
  <c r="K22" i="12" s="1"/>
  <c r="O27" i="12"/>
  <c r="O22" i="12" s="1"/>
  <c r="H46" i="12"/>
  <c r="I27" i="12"/>
  <c r="H56" i="12"/>
  <c r="I54" i="12"/>
  <c r="H54" i="12" s="1"/>
  <c r="C69" i="12"/>
  <c r="G87" i="12"/>
  <c r="L27" i="12"/>
  <c r="L26" i="12" s="1"/>
  <c r="L22" i="12" s="1"/>
  <c r="L125" i="12" s="1"/>
  <c r="C54" i="12"/>
  <c r="E59" i="12"/>
  <c r="I69" i="12"/>
  <c r="H69" i="12" s="1"/>
  <c r="H70" i="12"/>
  <c r="D90" i="12"/>
  <c r="C90" i="12" s="1"/>
  <c r="C115" i="12"/>
  <c r="E113" i="12"/>
  <c r="E112" i="12" s="1"/>
  <c r="M128" i="12"/>
  <c r="O127" i="12"/>
  <c r="C181" i="12"/>
  <c r="C180" i="12"/>
  <c r="H190" i="12"/>
  <c r="J189" i="12"/>
  <c r="H189" i="12" s="1"/>
  <c r="M34" i="12"/>
  <c r="R34" i="12" s="1"/>
  <c r="M56" i="12"/>
  <c r="O54" i="12"/>
  <c r="M54" i="12" s="1"/>
  <c r="C73" i="12"/>
  <c r="E72" i="12"/>
  <c r="C72" i="12" s="1"/>
  <c r="M102" i="12"/>
  <c r="N101" i="12"/>
  <c r="M101" i="12" s="1"/>
  <c r="C113" i="12"/>
  <c r="D112" i="12"/>
  <c r="H113" i="12"/>
  <c r="I112" i="12"/>
  <c r="H112" i="12" s="1"/>
  <c r="C153" i="12"/>
  <c r="D20" i="12"/>
  <c r="M59" i="12"/>
  <c r="N58" i="12"/>
  <c r="M58" i="12" s="1"/>
  <c r="C88" i="12"/>
  <c r="C102" i="12"/>
  <c r="E101" i="12"/>
  <c r="C101" i="12" s="1"/>
  <c r="K101" i="12"/>
  <c r="N113" i="12"/>
  <c r="M115" i="12"/>
  <c r="D138" i="12"/>
  <c r="C139" i="12"/>
  <c r="F138" i="12"/>
  <c r="H146" i="12"/>
  <c r="H181" i="12"/>
  <c r="E213" i="12"/>
  <c r="N213" i="12"/>
  <c r="H233" i="12"/>
  <c r="P259" i="12"/>
  <c r="J220" i="12"/>
  <c r="H220" i="12" s="1"/>
  <c r="H215" i="12"/>
  <c r="M222" i="12"/>
  <c r="C233" i="12"/>
  <c r="D222" i="12"/>
  <c r="N313" i="12"/>
  <c r="E193" i="12"/>
  <c r="H139" i="12"/>
  <c r="I138" i="12"/>
  <c r="L138" i="12"/>
  <c r="O138" i="12"/>
  <c r="M138" i="12" s="1"/>
  <c r="M189" i="12"/>
  <c r="C190" i="12"/>
  <c r="D189" i="12"/>
  <c r="C189" i="12" s="1"/>
  <c r="M203" i="12"/>
  <c r="R203" i="12" s="1"/>
  <c r="I203" i="12"/>
  <c r="H203" i="12" s="1"/>
  <c r="D220" i="12"/>
  <c r="C220" i="12" s="1"/>
  <c r="C215" i="12"/>
  <c r="M220" i="12"/>
  <c r="D313" i="12"/>
  <c r="C313" i="12" s="1"/>
  <c r="C261" i="12"/>
  <c r="R285" i="12"/>
  <c r="H322" i="12"/>
  <c r="O339" i="12"/>
  <c r="I313" i="12"/>
  <c r="C322" i="12"/>
  <c r="H455" i="12"/>
  <c r="M316" i="12"/>
  <c r="C324" i="12"/>
  <c r="R324" i="12"/>
  <c r="M342" i="12"/>
  <c r="C351" i="12"/>
  <c r="D455" i="12"/>
  <c r="C455" i="12" s="1"/>
  <c r="H316" i="12"/>
  <c r="H342" i="12"/>
  <c r="M351" i="12"/>
  <c r="F384" i="12"/>
  <c r="F399" i="12" s="1"/>
  <c r="N455" i="12"/>
  <c r="M455" i="12" s="1"/>
  <c r="N201" i="9"/>
  <c r="R39" i="12" l="1"/>
  <c r="H101" i="12"/>
  <c r="R257" i="12"/>
  <c r="R54" i="12"/>
  <c r="M20" i="12"/>
  <c r="H222" i="12"/>
  <c r="M213" i="12"/>
  <c r="R246" i="12"/>
  <c r="M87" i="12"/>
  <c r="Q125" i="12"/>
  <c r="H313" i="12"/>
  <c r="C349" i="12"/>
  <c r="C339" i="12"/>
  <c r="H180" i="12"/>
  <c r="C399" i="12"/>
  <c r="I329" i="12"/>
  <c r="H329" i="12" s="1"/>
  <c r="H384" i="12"/>
  <c r="Q193" i="12"/>
  <c r="C112" i="12"/>
  <c r="J125" i="12"/>
  <c r="P193" i="12"/>
  <c r="M152" i="12"/>
  <c r="C152" i="12"/>
  <c r="M259" i="12"/>
  <c r="M313" i="12"/>
  <c r="M330" i="12"/>
  <c r="R322" i="12"/>
  <c r="M369" i="12"/>
  <c r="R369" i="12" s="1"/>
  <c r="C329" i="12"/>
  <c r="R52" i="12"/>
  <c r="L193" i="12"/>
  <c r="F193" i="12"/>
  <c r="F456" i="12" s="1"/>
  <c r="M90" i="12"/>
  <c r="H213" i="12"/>
  <c r="R180" i="12"/>
  <c r="N193" i="12"/>
  <c r="R189" i="12"/>
  <c r="C213" i="12"/>
  <c r="P125" i="12"/>
  <c r="H152" i="12"/>
  <c r="C138" i="12"/>
  <c r="R138" i="12" s="1"/>
  <c r="H138" i="12"/>
  <c r="L456" i="12"/>
  <c r="M349" i="12"/>
  <c r="D87" i="12"/>
  <c r="C87" i="12" s="1"/>
  <c r="R87" i="12" s="1"/>
  <c r="R261" i="12"/>
  <c r="R213" i="12"/>
  <c r="N112" i="12"/>
  <c r="M112" i="12" s="1"/>
  <c r="R112" i="12" s="1"/>
  <c r="M113" i="12"/>
  <c r="M27" i="12"/>
  <c r="O193" i="12"/>
  <c r="M127" i="12"/>
  <c r="R127" i="12" s="1"/>
  <c r="C59" i="12"/>
  <c r="E58" i="12"/>
  <c r="G125" i="12"/>
  <c r="G456" i="12" s="1"/>
  <c r="I193" i="12"/>
  <c r="H127" i="12"/>
  <c r="C384" i="12"/>
  <c r="M339" i="12"/>
  <c r="R339" i="12"/>
  <c r="M329" i="12"/>
  <c r="R329" i="12"/>
  <c r="R220" i="12"/>
  <c r="D259" i="12"/>
  <c r="C259" i="12" s="1"/>
  <c r="C222" i="12"/>
  <c r="I339" i="12"/>
  <c r="H339" i="12" s="1"/>
  <c r="J193" i="12"/>
  <c r="R101" i="12"/>
  <c r="M73" i="12"/>
  <c r="N72" i="12"/>
  <c r="M72" i="12" s="1"/>
  <c r="R72" i="12" s="1"/>
  <c r="I26" i="12"/>
  <c r="H27" i="12"/>
  <c r="K125" i="12"/>
  <c r="K456" i="12" s="1"/>
  <c r="C27" i="12"/>
  <c r="D26" i="12"/>
  <c r="R23" i="12"/>
  <c r="J259" i="12"/>
  <c r="H259" i="12" s="1"/>
  <c r="R313" i="12"/>
  <c r="R222" i="12"/>
  <c r="D193" i="12"/>
  <c r="C20" i="12"/>
  <c r="O125" i="12"/>
  <c r="Q150" i="9"/>
  <c r="P150" i="9"/>
  <c r="L150" i="9"/>
  <c r="K150" i="9"/>
  <c r="J150" i="9"/>
  <c r="I150" i="9"/>
  <c r="G150" i="9"/>
  <c r="F150" i="9"/>
  <c r="E150" i="9"/>
  <c r="D150" i="9"/>
  <c r="Q167" i="9"/>
  <c r="P167" i="9"/>
  <c r="O167" i="9"/>
  <c r="N167" i="9"/>
  <c r="L167" i="9"/>
  <c r="K167" i="9"/>
  <c r="J167" i="9"/>
  <c r="I167" i="9"/>
  <c r="G167" i="9"/>
  <c r="F167" i="9"/>
  <c r="E167" i="9"/>
  <c r="D167" i="9"/>
  <c r="Q165" i="9"/>
  <c r="P165" i="9"/>
  <c r="O165" i="9"/>
  <c r="N165" i="9"/>
  <c r="M165" i="9" s="1"/>
  <c r="L165" i="9"/>
  <c r="K165" i="9"/>
  <c r="J165" i="9"/>
  <c r="I165" i="9"/>
  <c r="G165" i="9"/>
  <c r="F165" i="9"/>
  <c r="E165" i="9"/>
  <c r="D165" i="9"/>
  <c r="C168" i="9"/>
  <c r="C165" i="9"/>
  <c r="H168" i="9"/>
  <c r="H166" i="9"/>
  <c r="H165" i="9"/>
  <c r="M168" i="9"/>
  <c r="M166" i="9"/>
  <c r="C166" i="9"/>
  <c r="R20" i="12" l="1"/>
  <c r="R349" i="12"/>
  <c r="C193" i="12"/>
  <c r="R152" i="12"/>
  <c r="R259" i="12"/>
  <c r="Q456" i="12"/>
  <c r="M193" i="12"/>
  <c r="P456" i="12"/>
  <c r="O456" i="12"/>
  <c r="I22" i="12"/>
  <c r="H26" i="12"/>
  <c r="J456" i="12"/>
  <c r="H193" i="12"/>
  <c r="C58" i="12"/>
  <c r="R58" i="12" s="1"/>
  <c r="E125" i="12"/>
  <c r="E456" i="12" s="1"/>
  <c r="M26" i="12"/>
  <c r="N22" i="12"/>
  <c r="R193" i="12"/>
  <c r="C26" i="12"/>
  <c r="D22" i="12"/>
  <c r="M167" i="9"/>
  <c r="H167" i="9"/>
  <c r="C167" i="9"/>
  <c r="M12" i="9"/>
  <c r="M445" i="9"/>
  <c r="H445" i="9"/>
  <c r="C445" i="9"/>
  <c r="M444" i="9"/>
  <c r="H444" i="9"/>
  <c r="C444" i="9"/>
  <c r="M443" i="9"/>
  <c r="H443" i="9"/>
  <c r="C443" i="9"/>
  <c r="M442" i="9"/>
  <c r="H442" i="9"/>
  <c r="C442" i="9"/>
  <c r="M441" i="9"/>
  <c r="H441" i="9"/>
  <c r="C441" i="9"/>
  <c r="M440" i="9"/>
  <c r="H440" i="9"/>
  <c r="C440" i="9"/>
  <c r="Q439" i="9"/>
  <c r="P439" i="9"/>
  <c r="O439" i="9"/>
  <c r="M439" i="9" s="1"/>
  <c r="N439" i="9"/>
  <c r="L439" i="9"/>
  <c r="K439" i="9"/>
  <c r="J439" i="9"/>
  <c r="I439" i="9"/>
  <c r="G439" i="9"/>
  <c r="F439" i="9"/>
  <c r="E439" i="9"/>
  <c r="D439" i="9"/>
  <c r="M438" i="9"/>
  <c r="H438" i="9"/>
  <c r="C438" i="9"/>
  <c r="M437" i="9"/>
  <c r="H437" i="9"/>
  <c r="C437" i="9"/>
  <c r="M436" i="9"/>
  <c r="H436" i="9"/>
  <c r="C436" i="9"/>
  <c r="M435" i="9"/>
  <c r="C435" i="9"/>
  <c r="M434" i="9"/>
  <c r="H434" i="9"/>
  <c r="C434" i="9"/>
  <c r="M433" i="9"/>
  <c r="H433" i="9"/>
  <c r="C433" i="9"/>
  <c r="M432" i="9"/>
  <c r="H432" i="9"/>
  <c r="C432" i="9"/>
  <c r="M431" i="9"/>
  <c r="H431" i="9"/>
  <c r="C431" i="9"/>
  <c r="M430" i="9"/>
  <c r="H430" i="9"/>
  <c r="C430" i="9"/>
  <c r="M429" i="9"/>
  <c r="H429" i="9"/>
  <c r="C429" i="9"/>
  <c r="M428" i="9"/>
  <c r="H428" i="9"/>
  <c r="C428" i="9"/>
  <c r="M427" i="9"/>
  <c r="H427" i="9"/>
  <c r="C427" i="9"/>
  <c r="M426" i="9"/>
  <c r="H426" i="9"/>
  <c r="C426" i="9"/>
  <c r="M425" i="9"/>
  <c r="H425" i="9"/>
  <c r="C425" i="9"/>
  <c r="M424" i="9"/>
  <c r="C424" i="9"/>
  <c r="M423" i="9"/>
  <c r="H423" i="9"/>
  <c r="C423" i="9"/>
  <c r="Q422" i="9"/>
  <c r="P422" i="9"/>
  <c r="P446" i="9" s="1"/>
  <c r="O422" i="9"/>
  <c r="N422" i="9"/>
  <c r="L422" i="9"/>
  <c r="K422" i="9"/>
  <c r="J422" i="9"/>
  <c r="I422" i="9"/>
  <c r="G422" i="9"/>
  <c r="F422" i="9"/>
  <c r="E422" i="9"/>
  <c r="E446" i="9" s="1"/>
  <c r="D422" i="9"/>
  <c r="Q420" i="9"/>
  <c r="P420" i="9"/>
  <c r="O420" i="9"/>
  <c r="N420" i="9"/>
  <c r="L420" i="9"/>
  <c r="K420" i="9"/>
  <c r="J420" i="9"/>
  <c r="I420" i="9"/>
  <c r="H420" i="9" s="1"/>
  <c r="G420" i="9"/>
  <c r="F420" i="9"/>
  <c r="E420" i="9"/>
  <c r="D420" i="9"/>
  <c r="Q413" i="9"/>
  <c r="P413" i="9"/>
  <c r="O413" i="9"/>
  <c r="N413" i="9"/>
  <c r="L413" i="9"/>
  <c r="K413" i="9"/>
  <c r="J413" i="9"/>
  <c r="I413" i="9"/>
  <c r="G413" i="9"/>
  <c r="F413" i="9"/>
  <c r="E413" i="9"/>
  <c r="D413" i="9"/>
  <c r="M412" i="9"/>
  <c r="H412" i="9"/>
  <c r="C412" i="9"/>
  <c r="M411" i="9"/>
  <c r="H411" i="9"/>
  <c r="C411" i="9"/>
  <c r="M410" i="9"/>
  <c r="H410" i="9"/>
  <c r="C410" i="9"/>
  <c r="M409" i="9"/>
  <c r="H409" i="9"/>
  <c r="C409" i="9"/>
  <c r="M408" i="9"/>
  <c r="H408" i="9"/>
  <c r="C408" i="9"/>
  <c r="Q406" i="9"/>
  <c r="P406" i="9"/>
  <c r="O406" i="9"/>
  <c r="N406" i="9"/>
  <c r="L406" i="9"/>
  <c r="K406" i="9"/>
  <c r="J406" i="9"/>
  <c r="I406" i="9"/>
  <c r="G406" i="9"/>
  <c r="F406" i="9"/>
  <c r="E406" i="9"/>
  <c r="D406" i="9"/>
  <c r="M401" i="9"/>
  <c r="H401" i="9"/>
  <c r="C401" i="9"/>
  <c r="Q398" i="9"/>
  <c r="P398" i="9"/>
  <c r="O398" i="9"/>
  <c r="N398" i="9"/>
  <c r="L398" i="9"/>
  <c r="K398" i="9"/>
  <c r="J398" i="9"/>
  <c r="I398" i="9"/>
  <c r="G398" i="9"/>
  <c r="F398" i="9"/>
  <c r="E398" i="9"/>
  <c r="D398" i="9"/>
  <c r="M397" i="9"/>
  <c r="H397" i="9"/>
  <c r="C397" i="9"/>
  <c r="M396" i="9"/>
  <c r="H396" i="9"/>
  <c r="C396" i="9"/>
  <c r="Q394" i="9"/>
  <c r="P394" i="9"/>
  <c r="O394" i="9"/>
  <c r="N394" i="9"/>
  <c r="L394" i="9"/>
  <c r="K394" i="9"/>
  <c r="J394" i="9"/>
  <c r="I394" i="9"/>
  <c r="G394" i="9"/>
  <c r="F394" i="9"/>
  <c r="E394" i="9"/>
  <c r="D394" i="9"/>
  <c r="M393" i="9"/>
  <c r="H393" i="9"/>
  <c r="C393" i="9"/>
  <c r="M392" i="9"/>
  <c r="H392" i="9"/>
  <c r="C392" i="9"/>
  <c r="M389" i="9"/>
  <c r="H389" i="9"/>
  <c r="C389" i="9"/>
  <c r="Q388" i="9"/>
  <c r="P388" i="9"/>
  <c r="O388" i="9"/>
  <c r="N388" i="9"/>
  <c r="L388" i="9"/>
  <c r="K388" i="9"/>
  <c r="J388" i="9"/>
  <c r="I388" i="9"/>
  <c r="G388" i="9"/>
  <c r="F388" i="9"/>
  <c r="E388" i="9"/>
  <c r="D388" i="9"/>
  <c r="M387" i="9"/>
  <c r="H387" i="9"/>
  <c r="C387" i="9"/>
  <c r="M386" i="9"/>
  <c r="H386" i="9"/>
  <c r="C386" i="9"/>
  <c r="M385" i="9"/>
  <c r="H385" i="9"/>
  <c r="C385" i="9"/>
  <c r="M384" i="9"/>
  <c r="H384" i="9"/>
  <c r="C384" i="9"/>
  <c r="Q383" i="9"/>
  <c r="P383" i="9"/>
  <c r="O383" i="9"/>
  <c r="N383" i="9"/>
  <c r="L383" i="9"/>
  <c r="K383" i="9"/>
  <c r="J383" i="9"/>
  <c r="I383" i="9"/>
  <c r="H383" i="9" s="1"/>
  <c r="G383" i="9"/>
  <c r="F383" i="9"/>
  <c r="E383" i="9"/>
  <c r="D383" i="9"/>
  <c r="M382" i="9"/>
  <c r="H382" i="9"/>
  <c r="C382" i="9"/>
  <c r="M381" i="9"/>
  <c r="H381" i="9"/>
  <c r="C381" i="9"/>
  <c r="M380" i="9"/>
  <c r="H380" i="9"/>
  <c r="C380" i="9"/>
  <c r="M379" i="9"/>
  <c r="H379" i="9"/>
  <c r="C379" i="9"/>
  <c r="Q378" i="9"/>
  <c r="P378" i="9"/>
  <c r="O378" i="9"/>
  <c r="N378" i="9"/>
  <c r="L378" i="9"/>
  <c r="K378" i="9"/>
  <c r="J378" i="9"/>
  <c r="G378" i="9"/>
  <c r="G375" i="9" s="1"/>
  <c r="G390" i="9" s="1"/>
  <c r="F378" i="9"/>
  <c r="M377" i="9"/>
  <c r="H377" i="9"/>
  <c r="C377" i="9"/>
  <c r="M376" i="9"/>
  <c r="H376" i="9"/>
  <c r="C376" i="9"/>
  <c r="Q375" i="9"/>
  <c r="P375" i="9"/>
  <c r="O375" i="9"/>
  <c r="N375" i="9"/>
  <c r="L375" i="9"/>
  <c r="K375" i="9"/>
  <c r="J375" i="9"/>
  <c r="I375" i="9"/>
  <c r="E375" i="9"/>
  <c r="D375" i="9"/>
  <c r="Q373" i="9"/>
  <c r="P373" i="9"/>
  <c r="O373" i="9"/>
  <c r="N373" i="9"/>
  <c r="L373" i="9"/>
  <c r="K373" i="9"/>
  <c r="J373" i="9"/>
  <c r="I373" i="9"/>
  <c r="G373" i="9"/>
  <c r="F373" i="9"/>
  <c r="E373" i="9"/>
  <c r="D373" i="9"/>
  <c r="C373" i="9" s="1"/>
  <c r="M372" i="9"/>
  <c r="H372" i="9"/>
  <c r="C372" i="9"/>
  <c r="M371" i="9"/>
  <c r="H371" i="9"/>
  <c r="C371" i="9"/>
  <c r="M370" i="9"/>
  <c r="H370" i="9"/>
  <c r="C370" i="9"/>
  <c r="M369" i="9"/>
  <c r="H369" i="9"/>
  <c r="C369" i="9"/>
  <c r="M368" i="9"/>
  <c r="H368" i="9"/>
  <c r="C368" i="9"/>
  <c r="M367" i="9"/>
  <c r="H367" i="9"/>
  <c r="C367" i="9"/>
  <c r="M366" i="9"/>
  <c r="H366" i="9"/>
  <c r="C366" i="9"/>
  <c r="M365" i="9"/>
  <c r="H365" i="9"/>
  <c r="C365" i="9"/>
  <c r="M364" i="9"/>
  <c r="H364" i="9"/>
  <c r="C364" i="9"/>
  <c r="M363" i="9"/>
  <c r="H363" i="9"/>
  <c r="C363" i="9"/>
  <c r="M362" i="9"/>
  <c r="H362" i="9"/>
  <c r="C362" i="9"/>
  <c r="M359" i="9"/>
  <c r="H359" i="9"/>
  <c r="C359" i="9"/>
  <c r="M358" i="9"/>
  <c r="H358" i="9"/>
  <c r="C358" i="9"/>
  <c r="M357" i="9"/>
  <c r="H357" i="9"/>
  <c r="C357" i="9"/>
  <c r="M356" i="9"/>
  <c r="H356" i="9"/>
  <c r="C356" i="9"/>
  <c r="M355" i="9"/>
  <c r="H355" i="9"/>
  <c r="C355" i="9"/>
  <c r="M354" i="9"/>
  <c r="H354" i="9"/>
  <c r="C354" i="9"/>
  <c r="M353" i="9"/>
  <c r="H353" i="9"/>
  <c r="C353" i="9"/>
  <c r="M352" i="9"/>
  <c r="H352" i="9"/>
  <c r="C352" i="9"/>
  <c r="Q351" i="9"/>
  <c r="P351" i="9"/>
  <c r="O351" i="9"/>
  <c r="N351" i="9"/>
  <c r="L351" i="9"/>
  <c r="K351" i="9"/>
  <c r="J351" i="9"/>
  <c r="I351" i="9"/>
  <c r="G351" i="9"/>
  <c r="F351" i="9"/>
  <c r="E351" i="9"/>
  <c r="D351" i="9"/>
  <c r="M350" i="9"/>
  <c r="H350" i="9"/>
  <c r="C350" i="9"/>
  <c r="M349" i="9"/>
  <c r="H349" i="9"/>
  <c r="C349" i="9"/>
  <c r="M348" i="9"/>
  <c r="H348" i="9"/>
  <c r="C348" i="9"/>
  <c r="M347" i="9"/>
  <c r="H347" i="9"/>
  <c r="C347" i="9"/>
  <c r="M346" i="9"/>
  <c r="H346" i="9"/>
  <c r="C346" i="9"/>
  <c r="M345" i="9"/>
  <c r="H345" i="9"/>
  <c r="C345" i="9"/>
  <c r="M344" i="9"/>
  <c r="H344" i="9"/>
  <c r="C344" i="9"/>
  <c r="M343" i="9"/>
  <c r="H343" i="9"/>
  <c r="C343" i="9"/>
  <c r="Q341" i="9"/>
  <c r="Q360" i="9" s="1"/>
  <c r="P341" i="9"/>
  <c r="O341" i="9"/>
  <c r="N341" i="9"/>
  <c r="L341" i="9"/>
  <c r="K341" i="9"/>
  <c r="K360" i="9" s="1"/>
  <c r="J341" i="9"/>
  <c r="J360" i="9" s="1"/>
  <c r="I341" i="9"/>
  <c r="G341" i="9"/>
  <c r="G360" i="9" s="1"/>
  <c r="F341" i="9"/>
  <c r="F360" i="9" s="1"/>
  <c r="E341" i="9"/>
  <c r="D341" i="9"/>
  <c r="D360" i="9" s="1"/>
  <c r="M338" i="9"/>
  <c r="H338" i="9"/>
  <c r="C338" i="9"/>
  <c r="M337" i="9"/>
  <c r="H337" i="9"/>
  <c r="C337" i="9"/>
  <c r="Q336" i="9"/>
  <c r="P336" i="9"/>
  <c r="O336" i="9"/>
  <c r="N336" i="9"/>
  <c r="L336" i="9"/>
  <c r="K336" i="9"/>
  <c r="J336" i="9"/>
  <c r="I336" i="9"/>
  <c r="G336" i="9"/>
  <c r="F336" i="9"/>
  <c r="E336" i="9"/>
  <c r="D336" i="9"/>
  <c r="M335" i="9"/>
  <c r="H335" i="9"/>
  <c r="C335" i="9"/>
  <c r="Q334" i="9"/>
  <c r="P334" i="9"/>
  <c r="O334" i="9"/>
  <c r="N334" i="9"/>
  <c r="L334" i="9"/>
  <c r="K334" i="9"/>
  <c r="J334" i="9"/>
  <c r="I334" i="9"/>
  <c r="G334" i="9"/>
  <c r="F334" i="9"/>
  <c r="E334" i="9"/>
  <c r="D334" i="9"/>
  <c r="M333" i="9"/>
  <c r="H333" i="9"/>
  <c r="C333" i="9"/>
  <c r="Q332" i="9"/>
  <c r="Q339" i="9" s="1"/>
  <c r="P332" i="9"/>
  <c r="P339" i="9" s="1"/>
  <c r="O332" i="9"/>
  <c r="N332" i="9"/>
  <c r="N339" i="9" s="1"/>
  <c r="L332" i="9"/>
  <c r="K332" i="9"/>
  <c r="J332" i="9"/>
  <c r="I332" i="9"/>
  <c r="G332" i="9"/>
  <c r="F332" i="9"/>
  <c r="E332" i="9"/>
  <c r="D332" i="9"/>
  <c r="C332" i="9" s="1"/>
  <c r="M331" i="9"/>
  <c r="H331" i="9"/>
  <c r="C331" i="9"/>
  <c r="M328" i="9"/>
  <c r="H328" i="9"/>
  <c r="C328" i="9"/>
  <c r="Q327" i="9"/>
  <c r="P327" i="9"/>
  <c r="O327" i="9"/>
  <c r="N327" i="9"/>
  <c r="L327" i="9"/>
  <c r="K327" i="9"/>
  <c r="J327" i="9"/>
  <c r="I327" i="9"/>
  <c r="G327" i="9"/>
  <c r="F327" i="9"/>
  <c r="E327" i="9"/>
  <c r="D327" i="9"/>
  <c r="M326" i="9"/>
  <c r="H326" i="9"/>
  <c r="C326" i="9"/>
  <c r="Q325" i="9"/>
  <c r="P325" i="9"/>
  <c r="O325" i="9"/>
  <c r="N325" i="9"/>
  <c r="L325" i="9"/>
  <c r="K325" i="9"/>
  <c r="J325" i="9"/>
  <c r="I325" i="9"/>
  <c r="C325" i="9"/>
  <c r="M324" i="9"/>
  <c r="H324" i="9"/>
  <c r="C324" i="9"/>
  <c r="M323" i="9"/>
  <c r="H323" i="9"/>
  <c r="C323" i="9"/>
  <c r="Q322" i="9"/>
  <c r="P322" i="9"/>
  <c r="O322" i="9"/>
  <c r="O320" i="9" s="1"/>
  <c r="O319" i="9" s="1"/>
  <c r="N322" i="9"/>
  <c r="L322" i="9"/>
  <c r="K322" i="9"/>
  <c r="J322" i="9"/>
  <c r="I322" i="9"/>
  <c r="I320" i="9" s="1"/>
  <c r="G322" i="9"/>
  <c r="G320" i="9" s="1"/>
  <c r="G319" i="9" s="1"/>
  <c r="F322" i="9"/>
  <c r="F320" i="9" s="1"/>
  <c r="F319" i="9" s="1"/>
  <c r="E322" i="9"/>
  <c r="E320" i="9" s="1"/>
  <c r="E319" i="9" s="1"/>
  <c r="D322" i="9"/>
  <c r="M321" i="9"/>
  <c r="H321" i="9"/>
  <c r="C321" i="9"/>
  <c r="J320" i="9"/>
  <c r="J319" i="9"/>
  <c r="M318" i="9"/>
  <c r="H318" i="9"/>
  <c r="C318" i="9"/>
  <c r="M317" i="9"/>
  <c r="H317" i="9"/>
  <c r="C317" i="9"/>
  <c r="M316" i="9"/>
  <c r="H316" i="9"/>
  <c r="C316" i="9"/>
  <c r="Q315" i="9"/>
  <c r="P315" i="9"/>
  <c r="O315" i="9"/>
  <c r="N315" i="9"/>
  <c r="M315" i="9" s="1"/>
  <c r="L315" i="9"/>
  <c r="K315" i="9"/>
  <c r="J315" i="9"/>
  <c r="I315" i="9"/>
  <c r="G315" i="9"/>
  <c r="F315" i="9"/>
  <c r="E315" i="9"/>
  <c r="D315" i="9"/>
  <c r="Q314" i="9"/>
  <c r="P314" i="9"/>
  <c r="O314" i="9"/>
  <c r="N314" i="9"/>
  <c r="L314" i="9"/>
  <c r="K314" i="9"/>
  <c r="J314" i="9"/>
  <c r="I314" i="9"/>
  <c r="G314" i="9"/>
  <c r="F314" i="9"/>
  <c r="E314" i="9"/>
  <c r="D314" i="9"/>
  <c r="M311" i="9"/>
  <c r="H311" i="9"/>
  <c r="C311" i="9"/>
  <c r="M310" i="9"/>
  <c r="H310" i="9"/>
  <c r="C310" i="9"/>
  <c r="M309" i="9"/>
  <c r="H309" i="9"/>
  <c r="C309" i="9"/>
  <c r="M308" i="9"/>
  <c r="H308" i="9"/>
  <c r="C308" i="9"/>
  <c r="M307" i="9"/>
  <c r="H307" i="9"/>
  <c r="C307" i="9"/>
  <c r="Q306" i="9"/>
  <c r="Q312" i="9" s="1"/>
  <c r="P306" i="9"/>
  <c r="P312" i="9" s="1"/>
  <c r="O306" i="9"/>
  <c r="O312" i="9" s="1"/>
  <c r="N306" i="9"/>
  <c r="N312" i="9" s="1"/>
  <c r="L306" i="9"/>
  <c r="L312" i="9" s="1"/>
  <c r="K306" i="9"/>
  <c r="K312" i="9" s="1"/>
  <c r="J306" i="9"/>
  <c r="J312" i="9" s="1"/>
  <c r="I306" i="9"/>
  <c r="I312" i="9" s="1"/>
  <c r="G306" i="9"/>
  <c r="G312" i="9" s="1"/>
  <c r="F306" i="9"/>
  <c r="F312" i="9" s="1"/>
  <c r="E306" i="9"/>
  <c r="E312" i="9" s="1"/>
  <c r="D306" i="9"/>
  <c r="M305" i="9"/>
  <c r="H305" i="9"/>
  <c r="C305" i="9"/>
  <c r="M302" i="9"/>
  <c r="H302" i="9"/>
  <c r="C302" i="9"/>
  <c r="M301" i="9"/>
  <c r="H301" i="9"/>
  <c r="C301" i="9"/>
  <c r="M300" i="9"/>
  <c r="H300" i="9"/>
  <c r="C300" i="9"/>
  <c r="M299" i="9"/>
  <c r="H299" i="9"/>
  <c r="C299" i="9"/>
  <c r="M298" i="9"/>
  <c r="H298" i="9"/>
  <c r="C298" i="9"/>
  <c r="M297" i="9"/>
  <c r="H297" i="9"/>
  <c r="C297" i="9"/>
  <c r="M296" i="9"/>
  <c r="H296" i="9"/>
  <c r="C296" i="9"/>
  <c r="M295" i="9"/>
  <c r="H295" i="9"/>
  <c r="C295" i="9"/>
  <c r="M294" i="9"/>
  <c r="H294" i="9"/>
  <c r="C294" i="9"/>
  <c r="M293" i="9"/>
  <c r="H293" i="9"/>
  <c r="C293" i="9"/>
  <c r="M292" i="9"/>
  <c r="H292" i="9"/>
  <c r="C292" i="9"/>
  <c r="M291" i="9"/>
  <c r="H291" i="9"/>
  <c r="C291" i="9"/>
  <c r="M290" i="9"/>
  <c r="H290" i="9"/>
  <c r="C290" i="9"/>
  <c r="M289" i="9"/>
  <c r="H289" i="9"/>
  <c r="C289" i="9"/>
  <c r="M288" i="9"/>
  <c r="H288" i="9"/>
  <c r="C288" i="9"/>
  <c r="Q287" i="9"/>
  <c r="P287" i="9"/>
  <c r="O287" i="9"/>
  <c r="N287" i="9"/>
  <c r="L287" i="9"/>
  <c r="K287" i="9"/>
  <c r="J287" i="9"/>
  <c r="I287" i="9"/>
  <c r="G287" i="9"/>
  <c r="F287" i="9"/>
  <c r="E287" i="9"/>
  <c r="D287" i="9"/>
  <c r="M286" i="9"/>
  <c r="H286" i="9"/>
  <c r="C286" i="9"/>
  <c r="M285" i="9"/>
  <c r="H285" i="9"/>
  <c r="C285" i="9"/>
  <c r="M284" i="9"/>
  <c r="H284" i="9"/>
  <c r="C284" i="9"/>
  <c r="M283" i="9"/>
  <c r="H283" i="9"/>
  <c r="C283" i="9"/>
  <c r="M282" i="9"/>
  <c r="H282" i="9"/>
  <c r="C282" i="9"/>
  <c r="M281" i="9"/>
  <c r="H281" i="9"/>
  <c r="C281" i="9"/>
  <c r="M280" i="9"/>
  <c r="H280" i="9"/>
  <c r="C280" i="9"/>
  <c r="M279" i="9"/>
  <c r="H279" i="9"/>
  <c r="C279" i="9"/>
  <c r="M278" i="9"/>
  <c r="H278" i="9"/>
  <c r="C278" i="9"/>
  <c r="M277" i="9"/>
  <c r="H277" i="9"/>
  <c r="C277" i="9"/>
  <c r="M276" i="9"/>
  <c r="H276" i="9"/>
  <c r="C276" i="9"/>
  <c r="Q275" i="9"/>
  <c r="P275" i="9"/>
  <c r="O275" i="9"/>
  <c r="N275" i="9"/>
  <c r="L275" i="9"/>
  <c r="K275" i="9"/>
  <c r="J275" i="9"/>
  <c r="I275" i="9"/>
  <c r="G275" i="9"/>
  <c r="F275" i="9"/>
  <c r="E275" i="9"/>
  <c r="D275" i="9"/>
  <c r="M274" i="9"/>
  <c r="H274" i="9"/>
  <c r="C274" i="9"/>
  <c r="M273" i="9"/>
  <c r="H273" i="9"/>
  <c r="C273" i="9"/>
  <c r="M272" i="9"/>
  <c r="H272" i="9"/>
  <c r="C272" i="9"/>
  <c r="M271" i="9"/>
  <c r="H271" i="9"/>
  <c r="C271" i="9"/>
  <c r="M270" i="9"/>
  <c r="H270" i="9"/>
  <c r="C270" i="9"/>
  <c r="M269" i="9"/>
  <c r="H269" i="9"/>
  <c r="C269" i="9"/>
  <c r="M268" i="9"/>
  <c r="H268" i="9"/>
  <c r="C268" i="9"/>
  <c r="M267" i="9"/>
  <c r="H267" i="9"/>
  <c r="C267" i="9"/>
  <c r="M266" i="9"/>
  <c r="H266" i="9"/>
  <c r="C266" i="9"/>
  <c r="M265" i="9"/>
  <c r="H265" i="9"/>
  <c r="C265" i="9"/>
  <c r="M264" i="9"/>
  <c r="H264" i="9"/>
  <c r="C264" i="9"/>
  <c r="M263" i="9"/>
  <c r="H263" i="9"/>
  <c r="C263" i="9"/>
  <c r="M262" i="9"/>
  <c r="H262" i="9"/>
  <c r="C262" i="9"/>
  <c r="M261" i="9"/>
  <c r="H261" i="9"/>
  <c r="C261" i="9"/>
  <c r="M260" i="9"/>
  <c r="H260" i="9"/>
  <c r="C260" i="9"/>
  <c r="M259" i="9"/>
  <c r="H259" i="9"/>
  <c r="C259" i="9"/>
  <c r="M258" i="9"/>
  <c r="H258" i="9"/>
  <c r="C258" i="9"/>
  <c r="M257" i="9"/>
  <c r="H257" i="9"/>
  <c r="C257" i="9"/>
  <c r="M256" i="9"/>
  <c r="H256" i="9"/>
  <c r="C256" i="9"/>
  <c r="M255" i="9"/>
  <c r="H255" i="9"/>
  <c r="C255" i="9"/>
  <c r="M254" i="9"/>
  <c r="H254" i="9"/>
  <c r="C254" i="9"/>
  <c r="M253" i="9"/>
  <c r="H253" i="9"/>
  <c r="C253" i="9"/>
  <c r="M252" i="9"/>
  <c r="H252" i="9"/>
  <c r="C252" i="9"/>
  <c r="Q251" i="9"/>
  <c r="Q303" i="9" s="1"/>
  <c r="P251" i="9"/>
  <c r="O251" i="9"/>
  <c r="N251" i="9"/>
  <c r="N303" i="9" s="1"/>
  <c r="L251" i="9"/>
  <c r="K251" i="9"/>
  <c r="J251" i="9"/>
  <c r="J303" i="9" s="1"/>
  <c r="I251" i="9"/>
  <c r="G251" i="9"/>
  <c r="G303" i="9" s="1"/>
  <c r="F251" i="9"/>
  <c r="F303" i="9" s="1"/>
  <c r="E251" i="9"/>
  <c r="D251" i="9"/>
  <c r="M248" i="9"/>
  <c r="H248" i="9"/>
  <c r="C248" i="9"/>
  <c r="Q247" i="9"/>
  <c r="P247" i="9"/>
  <c r="O247" i="9"/>
  <c r="N247" i="9"/>
  <c r="L247" i="9"/>
  <c r="K247" i="9"/>
  <c r="J247" i="9"/>
  <c r="I247" i="9"/>
  <c r="G247" i="9"/>
  <c r="F247" i="9"/>
  <c r="E247" i="9"/>
  <c r="D247" i="9"/>
  <c r="C247" i="9"/>
  <c r="M246" i="9"/>
  <c r="H246" i="9"/>
  <c r="C246" i="9"/>
  <c r="M245" i="9"/>
  <c r="C245" i="9"/>
  <c r="M244" i="9"/>
  <c r="H244" i="9"/>
  <c r="C244" i="9"/>
  <c r="M243" i="9"/>
  <c r="H243" i="9"/>
  <c r="C243" i="9"/>
  <c r="M242" i="9"/>
  <c r="H242" i="9"/>
  <c r="C242" i="9"/>
  <c r="M241" i="9"/>
  <c r="H241" i="9"/>
  <c r="C241" i="9"/>
  <c r="M240" i="9"/>
  <c r="H240" i="9"/>
  <c r="C240" i="9"/>
  <c r="M239" i="9"/>
  <c r="H239" i="9"/>
  <c r="C239" i="9"/>
  <c r="M238" i="9"/>
  <c r="H238" i="9"/>
  <c r="C238" i="9"/>
  <c r="M237" i="9"/>
  <c r="H237" i="9"/>
  <c r="C237" i="9"/>
  <c r="Q236" i="9"/>
  <c r="P236" i="9"/>
  <c r="O236" i="9"/>
  <c r="N236" i="9"/>
  <c r="L236" i="9"/>
  <c r="K236" i="9"/>
  <c r="J236" i="9"/>
  <c r="I236" i="9"/>
  <c r="G236" i="9"/>
  <c r="F236" i="9"/>
  <c r="E236" i="9"/>
  <c r="D236" i="9"/>
  <c r="M235" i="9"/>
  <c r="H235" i="9"/>
  <c r="C235" i="9"/>
  <c r="Q234" i="9"/>
  <c r="P234" i="9"/>
  <c r="O234" i="9"/>
  <c r="N234" i="9"/>
  <c r="M234" i="9" s="1"/>
  <c r="L234" i="9"/>
  <c r="K234" i="9"/>
  <c r="J234" i="9"/>
  <c r="I234" i="9"/>
  <c r="G234" i="9"/>
  <c r="F234" i="9"/>
  <c r="E234" i="9"/>
  <c r="D234" i="9"/>
  <c r="M233" i="9"/>
  <c r="H233" i="9"/>
  <c r="C233" i="9"/>
  <c r="Q232" i="9"/>
  <c r="P232" i="9"/>
  <c r="O232" i="9"/>
  <c r="N232" i="9"/>
  <c r="L232" i="9"/>
  <c r="K232" i="9"/>
  <c r="J232" i="9"/>
  <c r="I232" i="9"/>
  <c r="G232" i="9"/>
  <c r="F232" i="9"/>
  <c r="E232" i="9"/>
  <c r="D232" i="9"/>
  <c r="M231" i="9"/>
  <c r="H231" i="9"/>
  <c r="C231" i="9"/>
  <c r="M230" i="9"/>
  <c r="H230" i="9"/>
  <c r="C230" i="9"/>
  <c r="Q229" i="9"/>
  <c r="P229" i="9"/>
  <c r="O229" i="9"/>
  <c r="N229" i="9"/>
  <c r="L229" i="9"/>
  <c r="K229" i="9"/>
  <c r="J229" i="9"/>
  <c r="I229" i="9"/>
  <c r="G229" i="9"/>
  <c r="F229" i="9"/>
  <c r="E229" i="9"/>
  <c r="D229" i="9"/>
  <c r="M228" i="9"/>
  <c r="H228" i="9"/>
  <c r="C228" i="9"/>
  <c r="M227" i="9"/>
  <c r="H227" i="9"/>
  <c r="C227" i="9"/>
  <c r="M226" i="9"/>
  <c r="H226" i="9"/>
  <c r="C226" i="9"/>
  <c r="M225" i="9"/>
  <c r="H225" i="9"/>
  <c r="C225" i="9"/>
  <c r="Q224" i="9"/>
  <c r="Q213" i="9" s="1"/>
  <c r="Q249" i="9" s="1"/>
  <c r="P224" i="9"/>
  <c r="O224" i="9"/>
  <c r="N224" i="9"/>
  <c r="L224" i="9"/>
  <c r="K224" i="9"/>
  <c r="K213" i="9" s="1"/>
  <c r="K249" i="9" s="1"/>
  <c r="J224" i="9"/>
  <c r="I224" i="9"/>
  <c r="G224" i="9"/>
  <c r="G213" i="9" s="1"/>
  <c r="G249" i="9" s="1"/>
  <c r="F224" i="9"/>
  <c r="E224" i="9"/>
  <c r="D224" i="9"/>
  <c r="M223" i="9"/>
  <c r="H223" i="9"/>
  <c r="C223" i="9"/>
  <c r="M222" i="9"/>
  <c r="H222" i="9"/>
  <c r="C222" i="9"/>
  <c r="M221" i="9"/>
  <c r="H221" i="9"/>
  <c r="C221" i="9"/>
  <c r="M220" i="9"/>
  <c r="H220" i="9"/>
  <c r="C220" i="9"/>
  <c r="M219" i="9"/>
  <c r="H219" i="9"/>
  <c r="C219" i="9"/>
  <c r="M218" i="9"/>
  <c r="H218" i="9"/>
  <c r="C218" i="9"/>
  <c r="M217" i="9"/>
  <c r="H217" i="9"/>
  <c r="C217" i="9"/>
  <c r="M216" i="9"/>
  <c r="H216" i="9"/>
  <c r="C216" i="9"/>
  <c r="M215" i="9"/>
  <c r="H215" i="9"/>
  <c r="C215" i="9"/>
  <c r="M214" i="9"/>
  <c r="H214" i="9"/>
  <c r="C214" i="9"/>
  <c r="N213" i="9"/>
  <c r="N249" i="9" s="1"/>
  <c r="C210" i="9"/>
  <c r="M209" i="9"/>
  <c r="H209" i="9"/>
  <c r="C209" i="9"/>
  <c r="M208" i="9"/>
  <c r="H208" i="9"/>
  <c r="C208" i="9"/>
  <c r="M207" i="9"/>
  <c r="H207" i="9"/>
  <c r="C207" i="9"/>
  <c r="Q206" i="9"/>
  <c r="Q211" i="9" s="1"/>
  <c r="P206" i="9"/>
  <c r="P211" i="9" s="1"/>
  <c r="O206" i="9"/>
  <c r="O211" i="9" s="1"/>
  <c r="N206" i="9"/>
  <c r="L206" i="9"/>
  <c r="L211" i="9" s="1"/>
  <c r="K206" i="9"/>
  <c r="K211" i="9" s="1"/>
  <c r="J206" i="9"/>
  <c r="J211" i="9" s="1"/>
  <c r="I206" i="9"/>
  <c r="I211" i="9" s="1"/>
  <c r="G206" i="9"/>
  <c r="G211" i="9" s="1"/>
  <c r="F206" i="9"/>
  <c r="F211" i="9" s="1"/>
  <c r="E206" i="9"/>
  <c r="E211" i="9" s="1"/>
  <c r="D206" i="9"/>
  <c r="M203" i="9"/>
  <c r="H203" i="9"/>
  <c r="C203" i="9"/>
  <c r="M202" i="9"/>
  <c r="H202" i="9"/>
  <c r="C202" i="9"/>
  <c r="Q201" i="9"/>
  <c r="P201" i="9"/>
  <c r="O201" i="9"/>
  <c r="L201" i="9"/>
  <c r="K201" i="9"/>
  <c r="J201" i="9"/>
  <c r="I201" i="9"/>
  <c r="G201" i="9"/>
  <c r="F201" i="9"/>
  <c r="E201" i="9"/>
  <c r="D201" i="9"/>
  <c r="M200" i="9"/>
  <c r="H200" i="9"/>
  <c r="C200" i="9"/>
  <c r="M199" i="9"/>
  <c r="H199" i="9"/>
  <c r="C199" i="9"/>
  <c r="Q198" i="9"/>
  <c r="P198" i="9"/>
  <c r="O198" i="9"/>
  <c r="N198" i="9"/>
  <c r="L198" i="9"/>
  <c r="K198" i="9"/>
  <c r="J198" i="9"/>
  <c r="I198" i="9"/>
  <c r="G198" i="9"/>
  <c r="F198" i="9"/>
  <c r="E198" i="9"/>
  <c r="D198" i="9"/>
  <c r="M197" i="9"/>
  <c r="H197" i="9"/>
  <c r="C197" i="9"/>
  <c r="Q196" i="9"/>
  <c r="P196" i="9"/>
  <c r="O196" i="9"/>
  <c r="N196" i="9"/>
  <c r="L196" i="9"/>
  <c r="L204" i="9" s="1"/>
  <c r="K196" i="9"/>
  <c r="K204" i="9" s="1"/>
  <c r="J196" i="9"/>
  <c r="I196" i="9"/>
  <c r="I204" i="9" s="1"/>
  <c r="G196" i="9"/>
  <c r="F196" i="9"/>
  <c r="E196" i="9"/>
  <c r="D196" i="9"/>
  <c r="M193" i="9"/>
  <c r="H193" i="9"/>
  <c r="C193" i="9"/>
  <c r="M192" i="9"/>
  <c r="H192" i="9"/>
  <c r="C192" i="9"/>
  <c r="M191" i="9"/>
  <c r="H191" i="9"/>
  <c r="C191" i="9"/>
  <c r="Q190" i="9"/>
  <c r="Q194" i="9" s="1"/>
  <c r="P190" i="9"/>
  <c r="P194" i="9" s="1"/>
  <c r="O190" i="9"/>
  <c r="O194" i="9" s="1"/>
  <c r="N190" i="9"/>
  <c r="N194" i="9" s="1"/>
  <c r="L190" i="9"/>
  <c r="L194" i="9" s="1"/>
  <c r="K190" i="9"/>
  <c r="K194" i="9" s="1"/>
  <c r="J190" i="9"/>
  <c r="J194" i="9" s="1"/>
  <c r="I190" i="9"/>
  <c r="G190" i="9"/>
  <c r="G194" i="9" s="1"/>
  <c r="F190" i="9"/>
  <c r="F194" i="9" s="1"/>
  <c r="E190" i="9"/>
  <c r="E194" i="9" s="1"/>
  <c r="D190" i="9"/>
  <c r="D194" i="9" s="1"/>
  <c r="M183" i="9"/>
  <c r="H183" i="9"/>
  <c r="C183" i="9"/>
  <c r="M182" i="9"/>
  <c r="H182" i="9"/>
  <c r="C182" i="9"/>
  <c r="Q181" i="9"/>
  <c r="Q180" i="9" s="1"/>
  <c r="P181" i="9"/>
  <c r="P180" i="9" s="1"/>
  <c r="O181" i="9"/>
  <c r="O180" i="9" s="1"/>
  <c r="N181" i="9"/>
  <c r="L181" i="9"/>
  <c r="L180" i="9" s="1"/>
  <c r="K181" i="9"/>
  <c r="K180" i="9" s="1"/>
  <c r="J181" i="9"/>
  <c r="J180" i="9" s="1"/>
  <c r="I181" i="9"/>
  <c r="G181" i="9"/>
  <c r="G180" i="9" s="1"/>
  <c r="F181" i="9"/>
  <c r="F180" i="9" s="1"/>
  <c r="E181" i="9"/>
  <c r="D181" i="9"/>
  <c r="N180" i="9"/>
  <c r="I180" i="9"/>
  <c r="E180" i="9"/>
  <c r="M179" i="9"/>
  <c r="H179" i="9"/>
  <c r="C179" i="9"/>
  <c r="M178" i="9"/>
  <c r="H178" i="9"/>
  <c r="C178" i="9"/>
  <c r="Q177" i="9"/>
  <c r="P177" i="9"/>
  <c r="O177" i="9"/>
  <c r="L177" i="9"/>
  <c r="K177" i="9"/>
  <c r="J177" i="9"/>
  <c r="I177" i="9"/>
  <c r="G177" i="9"/>
  <c r="F177" i="9"/>
  <c r="E177" i="9"/>
  <c r="D177" i="9"/>
  <c r="M176" i="9"/>
  <c r="H176" i="9"/>
  <c r="C176" i="9"/>
  <c r="M175" i="9"/>
  <c r="H175" i="9"/>
  <c r="C175" i="9"/>
  <c r="Q174" i="9"/>
  <c r="P174" i="9"/>
  <c r="O174" i="9"/>
  <c r="O173" i="9" s="1"/>
  <c r="N174" i="9"/>
  <c r="L174" i="9"/>
  <c r="L173" i="9" s="1"/>
  <c r="K174" i="9"/>
  <c r="K173" i="9" s="1"/>
  <c r="J174" i="9"/>
  <c r="I174" i="9"/>
  <c r="G174" i="9"/>
  <c r="F174" i="9"/>
  <c r="E174" i="9"/>
  <c r="E173" i="9" s="1"/>
  <c r="D174" i="9"/>
  <c r="D173" i="9" s="1"/>
  <c r="P173" i="9"/>
  <c r="I173" i="9"/>
  <c r="M172" i="9"/>
  <c r="H172" i="9"/>
  <c r="C172" i="9"/>
  <c r="Q171" i="9"/>
  <c r="P171" i="9"/>
  <c r="O171" i="9"/>
  <c r="N171" i="9"/>
  <c r="L171" i="9"/>
  <c r="K171" i="9"/>
  <c r="J171" i="9"/>
  <c r="I171" i="9"/>
  <c r="G171" i="9"/>
  <c r="F171" i="9"/>
  <c r="E171" i="9"/>
  <c r="D171" i="9"/>
  <c r="M170" i="9"/>
  <c r="H170" i="9"/>
  <c r="C170" i="9"/>
  <c r="Q169" i="9"/>
  <c r="P169" i="9"/>
  <c r="O169" i="9"/>
  <c r="N169" i="9"/>
  <c r="L169" i="9"/>
  <c r="K169" i="9"/>
  <c r="J169" i="9"/>
  <c r="I169" i="9"/>
  <c r="G169" i="9"/>
  <c r="F169" i="9"/>
  <c r="E169" i="9"/>
  <c r="D169" i="9"/>
  <c r="M164" i="9"/>
  <c r="H164" i="9"/>
  <c r="C164" i="9"/>
  <c r="Q162" i="9"/>
  <c r="P162" i="9"/>
  <c r="O162" i="9"/>
  <c r="N162" i="9"/>
  <c r="L162" i="9"/>
  <c r="K162" i="9"/>
  <c r="J162" i="9"/>
  <c r="I162" i="9"/>
  <c r="G162" i="9"/>
  <c r="F162" i="9"/>
  <c r="E162" i="9"/>
  <c r="D162" i="9"/>
  <c r="C162" i="9" s="1"/>
  <c r="M161" i="9"/>
  <c r="H161" i="9"/>
  <c r="C161" i="9"/>
  <c r="M160" i="9"/>
  <c r="H160" i="9"/>
  <c r="C160" i="9"/>
  <c r="Q159" i="9"/>
  <c r="P159" i="9"/>
  <c r="O159" i="9"/>
  <c r="N159" i="9"/>
  <c r="L159" i="9"/>
  <c r="K159" i="9"/>
  <c r="J159" i="9"/>
  <c r="I159" i="9"/>
  <c r="G159" i="9"/>
  <c r="F159" i="9"/>
  <c r="E159" i="9"/>
  <c r="D159" i="9"/>
  <c r="M158" i="9"/>
  <c r="H158" i="9"/>
  <c r="C158" i="9"/>
  <c r="M157" i="9"/>
  <c r="H157" i="9"/>
  <c r="C157" i="9"/>
  <c r="Q156" i="9"/>
  <c r="P156" i="9"/>
  <c r="O156" i="9"/>
  <c r="N156" i="9"/>
  <c r="L156" i="9"/>
  <c r="K156" i="9"/>
  <c r="J156" i="9"/>
  <c r="I156" i="9"/>
  <c r="G156" i="9"/>
  <c r="F156" i="9"/>
  <c r="E156" i="9"/>
  <c r="D156" i="9"/>
  <c r="M155" i="9"/>
  <c r="H155" i="9"/>
  <c r="C155" i="9"/>
  <c r="M154" i="9"/>
  <c r="H154" i="9"/>
  <c r="C154" i="9"/>
  <c r="M153" i="9"/>
  <c r="H153" i="9"/>
  <c r="C153" i="9"/>
  <c r="M152" i="9"/>
  <c r="H152" i="9"/>
  <c r="C152" i="9"/>
  <c r="Q151" i="9"/>
  <c r="P151" i="9"/>
  <c r="O151" i="9"/>
  <c r="N151" i="9"/>
  <c r="N150" i="9" s="1"/>
  <c r="L151" i="9"/>
  <c r="K151" i="9"/>
  <c r="J151" i="9"/>
  <c r="I151" i="9"/>
  <c r="G151" i="9"/>
  <c r="F151" i="9"/>
  <c r="E151" i="9"/>
  <c r="D151" i="9"/>
  <c r="M149" i="9"/>
  <c r="H149" i="9"/>
  <c r="C149" i="9"/>
  <c r="M148" i="9"/>
  <c r="H148" i="9"/>
  <c r="C148" i="9"/>
  <c r="M147" i="9"/>
  <c r="H147" i="9"/>
  <c r="C147" i="9"/>
  <c r="Q146" i="9"/>
  <c r="P146" i="9"/>
  <c r="O146" i="9"/>
  <c r="N146" i="9"/>
  <c r="L146" i="9"/>
  <c r="K146" i="9"/>
  <c r="J146" i="9"/>
  <c r="I146" i="9"/>
  <c r="G146" i="9"/>
  <c r="F146" i="9"/>
  <c r="E146" i="9"/>
  <c r="D146" i="9"/>
  <c r="M145" i="9"/>
  <c r="H145" i="9"/>
  <c r="C145" i="9"/>
  <c r="M144" i="9"/>
  <c r="H144" i="9"/>
  <c r="C144" i="9"/>
  <c r="Q143" i="9"/>
  <c r="P143" i="9"/>
  <c r="O143" i="9"/>
  <c r="N143" i="9"/>
  <c r="L143" i="9"/>
  <c r="K143" i="9"/>
  <c r="J143" i="9"/>
  <c r="I143" i="9"/>
  <c r="G143" i="9"/>
  <c r="F143" i="9"/>
  <c r="E143" i="9"/>
  <c r="D143" i="9"/>
  <c r="M142" i="9"/>
  <c r="H142" i="9"/>
  <c r="C142" i="9"/>
  <c r="M141" i="9"/>
  <c r="H141" i="9"/>
  <c r="C141" i="9"/>
  <c r="M140" i="9"/>
  <c r="H140" i="9"/>
  <c r="C140" i="9"/>
  <c r="Q139" i="9"/>
  <c r="Q138" i="9" s="1"/>
  <c r="P139" i="9"/>
  <c r="O139" i="9"/>
  <c r="N139" i="9"/>
  <c r="L139" i="9"/>
  <c r="K139" i="9"/>
  <c r="K138" i="9" s="1"/>
  <c r="J139" i="9"/>
  <c r="J138" i="9" s="1"/>
  <c r="I139" i="9"/>
  <c r="G139" i="9"/>
  <c r="G138" i="9" s="1"/>
  <c r="F139" i="9"/>
  <c r="F138" i="9" s="1"/>
  <c r="E139" i="9"/>
  <c r="D139" i="9"/>
  <c r="N138" i="9"/>
  <c r="M137" i="9"/>
  <c r="H137" i="9"/>
  <c r="C137" i="9"/>
  <c r="M136" i="9"/>
  <c r="H136" i="9"/>
  <c r="C136" i="9"/>
  <c r="M135" i="9"/>
  <c r="H135" i="9"/>
  <c r="C135" i="9"/>
  <c r="M134" i="9"/>
  <c r="H134" i="9"/>
  <c r="C134" i="9"/>
  <c r="M133" i="9"/>
  <c r="H133" i="9"/>
  <c r="C133" i="9"/>
  <c r="Q132" i="9"/>
  <c r="P132" i="9"/>
  <c r="O132" i="9"/>
  <c r="O127" i="9" s="1"/>
  <c r="N132" i="9"/>
  <c r="L132" i="9"/>
  <c r="K132" i="9"/>
  <c r="J132" i="9"/>
  <c r="I132" i="9"/>
  <c r="G132" i="9"/>
  <c r="F132" i="9"/>
  <c r="E132" i="9"/>
  <c r="D132" i="9"/>
  <c r="M131" i="9"/>
  <c r="H131" i="9"/>
  <c r="C131" i="9"/>
  <c r="M130" i="9"/>
  <c r="H130" i="9"/>
  <c r="C130" i="9"/>
  <c r="M129" i="9"/>
  <c r="H129" i="9"/>
  <c r="C129" i="9"/>
  <c r="Q128" i="9"/>
  <c r="P128" i="9"/>
  <c r="O128" i="9"/>
  <c r="N128" i="9"/>
  <c r="L128" i="9"/>
  <c r="L127" i="9" s="1"/>
  <c r="K128" i="9"/>
  <c r="J128" i="9"/>
  <c r="I128" i="9"/>
  <c r="I127" i="9" s="1"/>
  <c r="G128" i="9"/>
  <c r="F128" i="9"/>
  <c r="F127" i="9" s="1"/>
  <c r="E128" i="9"/>
  <c r="E127" i="9" s="1"/>
  <c r="D128" i="9"/>
  <c r="K127" i="9"/>
  <c r="M124" i="9"/>
  <c r="H124" i="9"/>
  <c r="C124" i="9"/>
  <c r="M123" i="9"/>
  <c r="H123" i="9"/>
  <c r="C123" i="9"/>
  <c r="M122" i="9"/>
  <c r="H122" i="9"/>
  <c r="C122" i="9"/>
  <c r="M121" i="9"/>
  <c r="H121" i="9"/>
  <c r="C121" i="9"/>
  <c r="M120" i="9"/>
  <c r="H120" i="9"/>
  <c r="C120" i="9"/>
  <c r="M119" i="9"/>
  <c r="H119" i="9"/>
  <c r="C119" i="9"/>
  <c r="M118" i="9"/>
  <c r="H118" i="9"/>
  <c r="C118" i="9"/>
  <c r="M117" i="9"/>
  <c r="H117" i="9"/>
  <c r="C117" i="9"/>
  <c r="M116" i="9"/>
  <c r="H116" i="9"/>
  <c r="C116" i="9"/>
  <c r="Q115" i="9"/>
  <c r="Q113" i="9" s="1"/>
  <c r="Q112" i="9" s="1"/>
  <c r="P115" i="9"/>
  <c r="P113" i="9" s="1"/>
  <c r="P112" i="9" s="1"/>
  <c r="O115" i="9"/>
  <c r="N115" i="9"/>
  <c r="L115" i="9"/>
  <c r="L113" i="9" s="1"/>
  <c r="L112" i="9" s="1"/>
  <c r="K115" i="9"/>
  <c r="K113" i="9" s="1"/>
  <c r="K112" i="9" s="1"/>
  <c r="J115" i="9"/>
  <c r="J113" i="9" s="1"/>
  <c r="J112" i="9" s="1"/>
  <c r="I115" i="9"/>
  <c r="I113" i="9" s="1"/>
  <c r="G115" i="9"/>
  <c r="G113" i="9" s="1"/>
  <c r="G112" i="9" s="1"/>
  <c r="F115" i="9"/>
  <c r="F113" i="9" s="1"/>
  <c r="E115" i="9"/>
  <c r="D115" i="9"/>
  <c r="D113" i="9" s="1"/>
  <c r="D112" i="9" s="1"/>
  <c r="H114" i="9"/>
  <c r="C114" i="9"/>
  <c r="O113" i="9"/>
  <c r="O112" i="9" s="1"/>
  <c r="N113" i="9"/>
  <c r="E113" i="9"/>
  <c r="E112" i="9" s="1"/>
  <c r="M111" i="9"/>
  <c r="H111" i="9"/>
  <c r="C111" i="9"/>
  <c r="Q110" i="9"/>
  <c r="P110" i="9"/>
  <c r="O110" i="9"/>
  <c r="N110" i="9"/>
  <c r="L110" i="9"/>
  <c r="K110" i="9"/>
  <c r="J110" i="9"/>
  <c r="I110" i="9"/>
  <c r="G110" i="9"/>
  <c r="F110" i="9"/>
  <c r="E110" i="9"/>
  <c r="D110" i="9"/>
  <c r="M109" i="9"/>
  <c r="H109" i="9"/>
  <c r="C109" i="9"/>
  <c r="Q108" i="9"/>
  <c r="P108" i="9"/>
  <c r="O108" i="9"/>
  <c r="N108" i="9"/>
  <c r="L108" i="9"/>
  <c r="K108" i="9"/>
  <c r="J108" i="9"/>
  <c r="I108" i="9"/>
  <c r="G108" i="9"/>
  <c r="F108" i="9"/>
  <c r="E108" i="9"/>
  <c r="D108" i="9"/>
  <c r="M107" i="9"/>
  <c r="H107" i="9"/>
  <c r="C107" i="9"/>
  <c r="M106" i="9"/>
  <c r="H106" i="9"/>
  <c r="C106" i="9"/>
  <c r="Q105" i="9"/>
  <c r="P105" i="9"/>
  <c r="O105" i="9"/>
  <c r="N105" i="9"/>
  <c r="L105" i="9"/>
  <c r="K105" i="9"/>
  <c r="J105" i="9"/>
  <c r="I105" i="9"/>
  <c r="G105" i="9"/>
  <c r="F105" i="9"/>
  <c r="E105" i="9"/>
  <c r="D105" i="9"/>
  <c r="M104" i="9"/>
  <c r="H104" i="9"/>
  <c r="C104" i="9"/>
  <c r="M103" i="9"/>
  <c r="H103" i="9"/>
  <c r="C103" i="9"/>
  <c r="Q102" i="9"/>
  <c r="Q101" i="9" s="1"/>
  <c r="P102" i="9"/>
  <c r="O102" i="9"/>
  <c r="N102" i="9"/>
  <c r="L102" i="9"/>
  <c r="K102" i="9"/>
  <c r="K101" i="9" s="1"/>
  <c r="J102" i="9"/>
  <c r="I102" i="9"/>
  <c r="G102" i="9"/>
  <c r="F102" i="9"/>
  <c r="E102" i="9"/>
  <c r="D102" i="9"/>
  <c r="D101" i="9" s="1"/>
  <c r="N101" i="9"/>
  <c r="M100" i="9"/>
  <c r="H100" i="9"/>
  <c r="C100" i="9"/>
  <c r="M99" i="9"/>
  <c r="H99" i="9"/>
  <c r="C99" i="9"/>
  <c r="M98" i="9"/>
  <c r="H98" i="9"/>
  <c r="C98" i="9"/>
  <c r="M97" i="9"/>
  <c r="H97" i="9"/>
  <c r="C97" i="9"/>
  <c r="M96" i="9"/>
  <c r="H96" i="9"/>
  <c r="C96" i="9"/>
  <c r="M95" i="9"/>
  <c r="H95" i="9"/>
  <c r="C95" i="9"/>
  <c r="M94" i="9"/>
  <c r="H94" i="9"/>
  <c r="C94" i="9"/>
  <c r="M93" i="9"/>
  <c r="H93" i="9"/>
  <c r="C93" i="9"/>
  <c r="C92" i="9"/>
  <c r="Q91" i="9"/>
  <c r="Q90" i="9" s="1"/>
  <c r="P91" i="9"/>
  <c r="P90" i="9" s="1"/>
  <c r="O91" i="9"/>
  <c r="O90" i="9" s="1"/>
  <c r="N91" i="9"/>
  <c r="L91" i="9"/>
  <c r="L90" i="9" s="1"/>
  <c r="K91" i="9"/>
  <c r="K90" i="9" s="1"/>
  <c r="J91" i="9"/>
  <c r="I91" i="9"/>
  <c r="G91" i="9"/>
  <c r="G90" i="9" s="1"/>
  <c r="F91" i="9"/>
  <c r="F90" i="9" s="1"/>
  <c r="E91" i="9"/>
  <c r="D91" i="9"/>
  <c r="J90" i="9"/>
  <c r="I90" i="9"/>
  <c r="D90" i="9"/>
  <c r="M89" i="9"/>
  <c r="H89" i="9"/>
  <c r="C89" i="9"/>
  <c r="Q88" i="9"/>
  <c r="P88" i="9"/>
  <c r="O88" i="9"/>
  <c r="N88" i="9"/>
  <c r="L88" i="9"/>
  <c r="K88" i="9"/>
  <c r="J88" i="9"/>
  <c r="H88" i="9" s="1"/>
  <c r="I88" i="9"/>
  <c r="G88" i="9"/>
  <c r="F88" i="9"/>
  <c r="E88" i="9"/>
  <c r="D88" i="9"/>
  <c r="D87" i="9" s="1"/>
  <c r="I87" i="9"/>
  <c r="M86" i="9"/>
  <c r="H86" i="9"/>
  <c r="C86" i="9"/>
  <c r="M85" i="9"/>
  <c r="H85" i="9"/>
  <c r="C85" i="9"/>
  <c r="M84" i="9"/>
  <c r="H84" i="9"/>
  <c r="C84" i="9"/>
  <c r="M83" i="9"/>
  <c r="H83" i="9"/>
  <c r="C83" i="9"/>
  <c r="M82" i="9"/>
  <c r="H82" i="9"/>
  <c r="C82" i="9"/>
  <c r="M81" i="9"/>
  <c r="H81" i="9"/>
  <c r="C81" i="9"/>
  <c r="M80" i="9"/>
  <c r="H80" i="9"/>
  <c r="C80" i="9"/>
  <c r="M79" i="9"/>
  <c r="H79" i="9"/>
  <c r="C79" i="9"/>
  <c r="M78" i="9"/>
  <c r="H78" i="9"/>
  <c r="C78" i="9"/>
  <c r="M77" i="9"/>
  <c r="H77" i="9"/>
  <c r="C77" i="9"/>
  <c r="M76" i="9"/>
  <c r="H76" i="9"/>
  <c r="C76" i="9"/>
  <c r="M75" i="9"/>
  <c r="H75" i="9"/>
  <c r="C75" i="9"/>
  <c r="Q74" i="9"/>
  <c r="Q73" i="9" s="1"/>
  <c r="Q72" i="9" s="1"/>
  <c r="P74" i="9"/>
  <c r="P73" i="9" s="1"/>
  <c r="P72" i="9" s="1"/>
  <c r="O74" i="9"/>
  <c r="O73" i="9" s="1"/>
  <c r="O72" i="9" s="1"/>
  <c r="N74" i="9"/>
  <c r="L74" i="9"/>
  <c r="K74" i="9"/>
  <c r="K73" i="9" s="1"/>
  <c r="K72" i="9" s="1"/>
  <c r="J74" i="9"/>
  <c r="J73" i="9" s="1"/>
  <c r="J72" i="9" s="1"/>
  <c r="I74" i="9"/>
  <c r="G74" i="9"/>
  <c r="G73" i="9" s="1"/>
  <c r="G72" i="9" s="1"/>
  <c r="F74" i="9"/>
  <c r="F73" i="9" s="1"/>
  <c r="F72" i="9" s="1"/>
  <c r="E74" i="9"/>
  <c r="D74" i="9"/>
  <c r="D73" i="9" s="1"/>
  <c r="N73" i="9"/>
  <c r="N72" i="9" s="1"/>
  <c r="L73" i="9"/>
  <c r="L72" i="9" s="1"/>
  <c r="I73" i="9"/>
  <c r="E73" i="9"/>
  <c r="E72" i="9" s="1"/>
  <c r="M71" i="9"/>
  <c r="H71" i="9"/>
  <c r="C71" i="9"/>
  <c r="Q70" i="9"/>
  <c r="P70" i="9"/>
  <c r="P69" i="9" s="1"/>
  <c r="O70" i="9"/>
  <c r="N70" i="9"/>
  <c r="L70" i="9"/>
  <c r="L69" i="9" s="1"/>
  <c r="K70" i="9"/>
  <c r="K69" i="9" s="1"/>
  <c r="J70" i="9"/>
  <c r="J69" i="9" s="1"/>
  <c r="I70" i="9"/>
  <c r="I69" i="9" s="1"/>
  <c r="G70" i="9"/>
  <c r="G69" i="9" s="1"/>
  <c r="F70" i="9"/>
  <c r="F69" i="9" s="1"/>
  <c r="E70" i="9"/>
  <c r="E69" i="9" s="1"/>
  <c r="D70" i="9"/>
  <c r="Q69" i="9"/>
  <c r="O69" i="9"/>
  <c r="D69" i="9"/>
  <c r="M68" i="9"/>
  <c r="H68" i="9"/>
  <c r="C68" i="9"/>
  <c r="M67" i="9"/>
  <c r="H67" i="9"/>
  <c r="C67" i="9"/>
  <c r="M66" i="9"/>
  <c r="H66" i="9"/>
  <c r="C66" i="9"/>
  <c r="M65" i="9"/>
  <c r="H65" i="9"/>
  <c r="C65" i="9"/>
  <c r="M64" i="9"/>
  <c r="H64" i="9"/>
  <c r="C64" i="9"/>
  <c r="M63" i="9"/>
  <c r="H63" i="9"/>
  <c r="C63" i="9"/>
  <c r="M62" i="9"/>
  <c r="H62" i="9"/>
  <c r="C62" i="9"/>
  <c r="M61" i="9"/>
  <c r="H61" i="9"/>
  <c r="C61" i="9"/>
  <c r="Q60" i="9"/>
  <c r="Q59" i="9" s="1"/>
  <c r="Q58" i="9" s="1"/>
  <c r="P60" i="9"/>
  <c r="P59" i="9" s="1"/>
  <c r="P58" i="9" s="1"/>
  <c r="O60" i="9"/>
  <c r="O59" i="9" s="1"/>
  <c r="O58" i="9" s="1"/>
  <c r="N60" i="9"/>
  <c r="L60" i="9"/>
  <c r="L59" i="9" s="1"/>
  <c r="L58" i="9" s="1"/>
  <c r="K60" i="9"/>
  <c r="J60" i="9"/>
  <c r="J59" i="9" s="1"/>
  <c r="J58" i="9" s="1"/>
  <c r="I60" i="9"/>
  <c r="I59" i="9" s="1"/>
  <c r="G60" i="9"/>
  <c r="G59" i="9" s="1"/>
  <c r="G58" i="9" s="1"/>
  <c r="F60" i="9"/>
  <c r="F59" i="9" s="1"/>
  <c r="F58" i="9" s="1"/>
  <c r="E60" i="9"/>
  <c r="C60" i="9" s="1"/>
  <c r="D60" i="9"/>
  <c r="D59" i="9" s="1"/>
  <c r="N59" i="9"/>
  <c r="N58" i="9" s="1"/>
  <c r="K59" i="9"/>
  <c r="K58" i="9" s="1"/>
  <c r="M57" i="9"/>
  <c r="H57" i="9"/>
  <c r="C57" i="9"/>
  <c r="Q56" i="9"/>
  <c r="P56" i="9"/>
  <c r="P54" i="9" s="1"/>
  <c r="O56" i="9"/>
  <c r="O54" i="9" s="1"/>
  <c r="N56" i="9"/>
  <c r="L56" i="9"/>
  <c r="L54" i="9" s="1"/>
  <c r="K56" i="9"/>
  <c r="K54" i="9" s="1"/>
  <c r="J56" i="9"/>
  <c r="J54" i="9" s="1"/>
  <c r="I56" i="9"/>
  <c r="I54" i="9" s="1"/>
  <c r="G56" i="9"/>
  <c r="G54" i="9" s="1"/>
  <c r="F56" i="9"/>
  <c r="E56" i="9"/>
  <c r="D56" i="9"/>
  <c r="Q54" i="9"/>
  <c r="N54" i="9"/>
  <c r="F54" i="9"/>
  <c r="E54" i="9"/>
  <c r="M53" i="9"/>
  <c r="H53" i="9"/>
  <c r="C53" i="9"/>
  <c r="Q52" i="9"/>
  <c r="P52" i="9"/>
  <c r="O52" i="9"/>
  <c r="N52" i="9"/>
  <c r="L52" i="9"/>
  <c r="K52" i="9"/>
  <c r="J52" i="9"/>
  <c r="I52" i="9"/>
  <c r="G52" i="9"/>
  <c r="F52" i="9"/>
  <c r="E52" i="9"/>
  <c r="D52" i="9"/>
  <c r="M51" i="9"/>
  <c r="H51" i="9"/>
  <c r="C51" i="9"/>
  <c r="M50" i="9"/>
  <c r="H50" i="9"/>
  <c r="C50" i="9"/>
  <c r="M49" i="9"/>
  <c r="H49" i="9"/>
  <c r="C49" i="9"/>
  <c r="M48" i="9"/>
  <c r="H48" i="9"/>
  <c r="C48" i="9"/>
  <c r="M47" i="9"/>
  <c r="H47" i="9"/>
  <c r="C47" i="9"/>
  <c r="Q46" i="9"/>
  <c r="P46" i="9"/>
  <c r="O46" i="9"/>
  <c r="N46" i="9"/>
  <c r="L46" i="9"/>
  <c r="K46" i="9"/>
  <c r="J46" i="9"/>
  <c r="I46" i="9"/>
  <c r="G46" i="9"/>
  <c r="F46" i="9"/>
  <c r="E46" i="9"/>
  <c r="D46" i="9"/>
  <c r="M45" i="9"/>
  <c r="H45" i="9"/>
  <c r="C45" i="9"/>
  <c r="M44" i="9"/>
  <c r="H44" i="9"/>
  <c r="C44" i="9"/>
  <c r="M43" i="9"/>
  <c r="H43" i="9"/>
  <c r="C43" i="9"/>
  <c r="M42" i="9"/>
  <c r="H42" i="9"/>
  <c r="C42" i="9"/>
  <c r="M41" i="9"/>
  <c r="H41" i="9"/>
  <c r="C41" i="9"/>
  <c r="M40" i="9"/>
  <c r="H40" i="9"/>
  <c r="C40" i="9"/>
  <c r="Q39" i="9"/>
  <c r="P39" i="9"/>
  <c r="O39" i="9"/>
  <c r="N39" i="9"/>
  <c r="L39" i="9"/>
  <c r="K39" i="9"/>
  <c r="J39" i="9"/>
  <c r="I39" i="9"/>
  <c r="G39" i="9"/>
  <c r="F39" i="9"/>
  <c r="E39" i="9"/>
  <c r="D39" i="9"/>
  <c r="M38" i="9"/>
  <c r="H38" i="9"/>
  <c r="C38" i="9"/>
  <c r="M37" i="9"/>
  <c r="H37" i="9"/>
  <c r="C37" i="9"/>
  <c r="M36" i="9"/>
  <c r="H36" i="9"/>
  <c r="C36" i="9"/>
  <c r="M35" i="9"/>
  <c r="H35" i="9"/>
  <c r="C35" i="9"/>
  <c r="Q34" i="9"/>
  <c r="P34" i="9"/>
  <c r="O34" i="9"/>
  <c r="N34" i="9"/>
  <c r="L34" i="9"/>
  <c r="K34" i="9"/>
  <c r="J34" i="9"/>
  <c r="G34" i="9"/>
  <c r="F34" i="9"/>
  <c r="E34" i="9"/>
  <c r="D34" i="9"/>
  <c r="M33" i="9"/>
  <c r="H33" i="9"/>
  <c r="C33" i="9"/>
  <c r="M32" i="9"/>
  <c r="H32" i="9"/>
  <c r="C32" i="9"/>
  <c r="M31" i="9"/>
  <c r="H31" i="9"/>
  <c r="C31" i="9"/>
  <c r="M30" i="9"/>
  <c r="H30" i="9"/>
  <c r="C30" i="9"/>
  <c r="M29" i="9"/>
  <c r="H29" i="9"/>
  <c r="C29" i="9"/>
  <c r="Q28" i="9"/>
  <c r="P28" i="9"/>
  <c r="O28" i="9"/>
  <c r="N28" i="9"/>
  <c r="L28" i="9"/>
  <c r="K28" i="9"/>
  <c r="J28" i="9"/>
  <c r="H28" i="9" s="1"/>
  <c r="I28" i="9"/>
  <c r="G28" i="9"/>
  <c r="F28" i="9"/>
  <c r="E28" i="9"/>
  <c r="D28" i="9"/>
  <c r="L27" i="9"/>
  <c r="L26" i="9" s="1"/>
  <c r="M25" i="9"/>
  <c r="H25" i="9"/>
  <c r="Q23" i="9"/>
  <c r="P23" i="9"/>
  <c r="O23" i="9"/>
  <c r="N23" i="9"/>
  <c r="L23" i="9"/>
  <c r="K23" i="9"/>
  <c r="J23" i="9"/>
  <c r="I23" i="9"/>
  <c r="G23" i="9"/>
  <c r="F23" i="9"/>
  <c r="E23" i="9"/>
  <c r="D23" i="9"/>
  <c r="Q20" i="9"/>
  <c r="L20" i="9"/>
  <c r="G20" i="9"/>
  <c r="M18" i="9"/>
  <c r="M17" i="9"/>
  <c r="M16" i="9"/>
  <c r="M15" i="9"/>
  <c r="P14" i="9"/>
  <c r="O14" i="9"/>
  <c r="N14" i="9"/>
  <c r="K14" i="9"/>
  <c r="J14" i="9"/>
  <c r="I14" i="9"/>
  <c r="H14" i="9"/>
  <c r="F14" i="9"/>
  <c r="E14" i="9"/>
  <c r="D14" i="9"/>
  <c r="C14" i="9"/>
  <c r="M13" i="9"/>
  <c r="M11" i="9"/>
  <c r="M10" i="9"/>
  <c r="H10" i="9"/>
  <c r="C10" i="9"/>
  <c r="P9" i="9"/>
  <c r="O9" i="9"/>
  <c r="O20" i="9" s="1"/>
  <c r="N9" i="9"/>
  <c r="K9" i="9"/>
  <c r="J9" i="9"/>
  <c r="J20" i="9" s="1"/>
  <c r="I9" i="9"/>
  <c r="H9" i="9"/>
  <c r="F9" i="9"/>
  <c r="E9" i="9"/>
  <c r="D9" i="9"/>
  <c r="C9" i="9"/>
  <c r="Q439" i="3"/>
  <c r="P439" i="3"/>
  <c r="O439" i="3"/>
  <c r="N439" i="3"/>
  <c r="C445" i="3"/>
  <c r="C444" i="3"/>
  <c r="C443" i="3"/>
  <c r="C442" i="3"/>
  <c r="C441" i="3"/>
  <c r="C440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H445" i="3"/>
  <c r="H444" i="3"/>
  <c r="H443" i="3"/>
  <c r="H442" i="3"/>
  <c r="H441" i="3"/>
  <c r="H440" i="3"/>
  <c r="H438" i="3"/>
  <c r="H437" i="3"/>
  <c r="H436" i="3"/>
  <c r="H434" i="3"/>
  <c r="H433" i="3"/>
  <c r="H432" i="3"/>
  <c r="H431" i="3"/>
  <c r="H430" i="3"/>
  <c r="H429" i="3"/>
  <c r="H428" i="3"/>
  <c r="H427" i="3"/>
  <c r="H426" i="3"/>
  <c r="H425" i="3"/>
  <c r="H423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01" i="3"/>
  <c r="H401" i="3"/>
  <c r="C401" i="3"/>
  <c r="H393" i="3"/>
  <c r="M389" i="3"/>
  <c r="M387" i="3"/>
  <c r="M386" i="3"/>
  <c r="M385" i="3"/>
  <c r="M384" i="3"/>
  <c r="M382" i="3"/>
  <c r="M381" i="3"/>
  <c r="M380" i="3"/>
  <c r="M379" i="3"/>
  <c r="M378" i="3"/>
  <c r="M377" i="3"/>
  <c r="M376" i="3"/>
  <c r="M375" i="3"/>
  <c r="H389" i="3"/>
  <c r="H387" i="3"/>
  <c r="H386" i="3"/>
  <c r="H385" i="3"/>
  <c r="H384" i="3"/>
  <c r="H382" i="3"/>
  <c r="H381" i="3"/>
  <c r="H380" i="3"/>
  <c r="H379" i="3"/>
  <c r="H378" i="3"/>
  <c r="H377" i="3"/>
  <c r="H376" i="3"/>
  <c r="H375" i="3"/>
  <c r="C389" i="3"/>
  <c r="C387" i="3"/>
  <c r="C386" i="3"/>
  <c r="C385" i="3"/>
  <c r="C384" i="3"/>
  <c r="C381" i="3"/>
  <c r="C380" i="3"/>
  <c r="C379" i="3"/>
  <c r="C378" i="3"/>
  <c r="C377" i="3"/>
  <c r="C376" i="3"/>
  <c r="C375" i="3"/>
  <c r="C382" i="3"/>
  <c r="Q373" i="3"/>
  <c r="P373" i="3"/>
  <c r="O373" i="3"/>
  <c r="N373" i="3"/>
  <c r="L373" i="3"/>
  <c r="K373" i="3"/>
  <c r="J373" i="3"/>
  <c r="I373" i="3"/>
  <c r="G373" i="3"/>
  <c r="F373" i="3"/>
  <c r="E373" i="3"/>
  <c r="D373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C372" i="3"/>
  <c r="C371" i="3"/>
  <c r="C370" i="3"/>
  <c r="C369" i="3"/>
  <c r="C368" i="3"/>
  <c r="C367" i="3"/>
  <c r="C366" i="3"/>
  <c r="C365" i="3"/>
  <c r="C364" i="3"/>
  <c r="C363" i="3"/>
  <c r="C362" i="3"/>
  <c r="Q360" i="3"/>
  <c r="P360" i="3"/>
  <c r="O360" i="3"/>
  <c r="N360" i="3"/>
  <c r="K360" i="3"/>
  <c r="J360" i="3"/>
  <c r="I360" i="3"/>
  <c r="Q351" i="3"/>
  <c r="P351" i="3"/>
  <c r="O351" i="3"/>
  <c r="N351" i="3"/>
  <c r="L351" i="3"/>
  <c r="L360" i="3" s="1"/>
  <c r="K351" i="3"/>
  <c r="J351" i="3"/>
  <c r="I351" i="3"/>
  <c r="G351" i="3"/>
  <c r="F351" i="3"/>
  <c r="E351" i="3"/>
  <c r="D351" i="3"/>
  <c r="Q341" i="3"/>
  <c r="P341" i="3"/>
  <c r="O341" i="3"/>
  <c r="N341" i="3"/>
  <c r="L341" i="3"/>
  <c r="K341" i="3"/>
  <c r="J341" i="3"/>
  <c r="I341" i="3"/>
  <c r="G341" i="3"/>
  <c r="F341" i="3"/>
  <c r="E341" i="3"/>
  <c r="D341" i="3"/>
  <c r="M352" i="3"/>
  <c r="D125" i="12" l="1"/>
  <c r="C22" i="12"/>
  <c r="M22" i="12"/>
  <c r="I125" i="12"/>
  <c r="H22" i="12"/>
  <c r="M224" i="9"/>
  <c r="O150" i="9"/>
  <c r="C23" i="9"/>
  <c r="K27" i="9"/>
  <c r="K26" i="9" s="1"/>
  <c r="O27" i="9"/>
  <c r="O26" i="9" s="1"/>
  <c r="C139" i="9"/>
  <c r="C143" i="9"/>
  <c r="H143" i="9"/>
  <c r="C181" i="9"/>
  <c r="F329" i="9"/>
  <c r="H315" i="9"/>
  <c r="C322" i="9"/>
  <c r="M327" i="9"/>
  <c r="F339" i="9"/>
  <c r="J339" i="9"/>
  <c r="M332" i="9"/>
  <c r="H398" i="9"/>
  <c r="H406" i="9"/>
  <c r="M406" i="9"/>
  <c r="J446" i="9"/>
  <c r="Q446" i="9"/>
  <c r="C34" i="9"/>
  <c r="M34" i="9"/>
  <c r="C39" i="9"/>
  <c r="M39" i="9"/>
  <c r="H46" i="9"/>
  <c r="H91" i="9"/>
  <c r="P87" i="9"/>
  <c r="M110" i="9"/>
  <c r="M177" i="9"/>
  <c r="M201" i="9"/>
  <c r="H287" i="9"/>
  <c r="H373" i="9"/>
  <c r="I390" i="9"/>
  <c r="L390" i="9"/>
  <c r="P390" i="9"/>
  <c r="C388" i="9"/>
  <c r="H174" i="9"/>
  <c r="F173" i="9"/>
  <c r="Q27" i="9"/>
  <c r="Q26" i="9" s="1"/>
  <c r="F87" i="9"/>
  <c r="M102" i="9"/>
  <c r="P138" i="9"/>
  <c r="O22" i="9"/>
  <c r="E59" i="9"/>
  <c r="E58" i="9" s="1"/>
  <c r="M60" i="9"/>
  <c r="G87" i="9"/>
  <c r="C110" i="9"/>
  <c r="M132" i="9"/>
  <c r="Q127" i="9"/>
  <c r="H159" i="9"/>
  <c r="C171" i="9"/>
  <c r="M171" i="9"/>
  <c r="G173" i="9"/>
  <c r="M198" i="9"/>
  <c r="J204" i="9"/>
  <c r="C234" i="9"/>
  <c r="R314" i="9"/>
  <c r="H325" i="9"/>
  <c r="L320" i="9"/>
  <c r="L319" i="9" s="1"/>
  <c r="H351" i="9"/>
  <c r="D390" i="9"/>
  <c r="H394" i="9"/>
  <c r="C406" i="9"/>
  <c r="M422" i="9"/>
  <c r="E20" i="9"/>
  <c r="C28" i="9"/>
  <c r="D20" i="9"/>
  <c r="K20" i="9"/>
  <c r="P20" i="9"/>
  <c r="M70" i="9"/>
  <c r="C91" i="9"/>
  <c r="C108" i="9"/>
  <c r="H108" i="9"/>
  <c r="M128" i="9"/>
  <c r="C132" i="9"/>
  <c r="D138" i="9"/>
  <c r="M146" i="9"/>
  <c r="H156" i="9"/>
  <c r="M156" i="9"/>
  <c r="C169" i="9"/>
  <c r="H169" i="9"/>
  <c r="M181" i="9"/>
  <c r="E204" i="9"/>
  <c r="H196" i="9"/>
  <c r="O204" i="9"/>
  <c r="C198" i="9"/>
  <c r="G204" i="9"/>
  <c r="M206" i="9"/>
  <c r="H232" i="9"/>
  <c r="H251" i="9"/>
  <c r="P303" i="9"/>
  <c r="H275" i="9"/>
  <c r="C287" i="9"/>
  <c r="J329" i="9"/>
  <c r="M322" i="9"/>
  <c r="M334" i="9"/>
  <c r="C336" i="9"/>
  <c r="M336" i="9"/>
  <c r="C341" i="9"/>
  <c r="H388" i="9"/>
  <c r="M388" i="9"/>
  <c r="H413" i="9"/>
  <c r="C422" i="9"/>
  <c r="G446" i="9"/>
  <c r="K446" i="9"/>
  <c r="R34" i="9"/>
  <c r="J213" i="9"/>
  <c r="J249" i="9" s="1"/>
  <c r="H151" i="9"/>
  <c r="C150" i="9"/>
  <c r="M54" i="9"/>
  <c r="C74" i="9"/>
  <c r="M14" i="9"/>
  <c r="F27" i="9"/>
  <c r="F26" i="9" s="1"/>
  <c r="F22" i="9" s="1"/>
  <c r="G27" i="9"/>
  <c r="G26" i="9" s="1"/>
  <c r="G22" i="9" s="1"/>
  <c r="G125" i="9" s="1"/>
  <c r="C52" i="9"/>
  <c r="H23" i="9"/>
  <c r="J27" i="9"/>
  <c r="J26" i="9" s="1"/>
  <c r="J22" i="9" s="1"/>
  <c r="P27" i="9"/>
  <c r="P26" i="9" s="1"/>
  <c r="P22" i="9" s="1"/>
  <c r="H39" i="9"/>
  <c r="M46" i="9"/>
  <c r="H52" i="9"/>
  <c r="L87" i="9"/>
  <c r="M91" i="9"/>
  <c r="C102" i="9"/>
  <c r="F101" i="9"/>
  <c r="J101" i="9"/>
  <c r="P101" i="9"/>
  <c r="M108" i="9"/>
  <c r="M115" i="9"/>
  <c r="N127" i="9"/>
  <c r="H132" i="9"/>
  <c r="E138" i="9"/>
  <c r="E184" i="9" s="1"/>
  <c r="L138" i="9"/>
  <c r="M143" i="9"/>
  <c r="C146" i="9"/>
  <c r="N211" i="9"/>
  <c r="D213" i="9"/>
  <c r="C224" i="9"/>
  <c r="K184" i="9"/>
  <c r="H177" i="9"/>
  <c r="J173" i="9"/>
  <c r="H173" i="9" s="1"/>
  <c r="D211" i="9"/>
  <c r="C211" i="9" s="1"/>
  <c r="C206" i="9"/>
  <c r="E213" i="9"/>
  <c r="E249" i="9" s="1"/>
  <c r="C232" i="9"/>
  <c r="H54" i="9"/>
  <c r="M52" i="9"/>
  <c r="H70" i="9"/>
  <c r="M69" i="9"/>
  <c r="J87" i="9"/>
  <c r="E101" i="9"/>
  <c r="C105" i="9"/>
  <c r="G101" i="9"/>
  <c r="M105" i="9"/>
  <c r="H146" i="9"/>
  <c r="C156" i="9"/>
  <c r="C173" i="9"/>
  <c r="I194" i="9"/>
  <c r="H194" i="9" s="1"/>
  <c r="H190" i="9"/>
  <c r="M159" i="9"/>
  <c r="M162" i="9"/>
  <c r="H171" i="9"/>
  <c r="C177" i="9"/>
  <c r="F204" i="9"/>
  <c r="H204" i="9"/>
  <c r="C201" i="9"/>
  <c r="C229" i="9"/>
  <c r="M229" i="9"/>
  <c r="C236" i="9"/>
  <c r="M236" i="9"/>
  <c r="R236" i="9" s="1"/>
  <c r="M247" i="9"/>
  <c r="R247" i="9" s="1"/>
  <c r="E329" i="9"/>
  <c r="L329" i="9"/>
  <c r="C315" i="9"/>
  <c r="N320" i="9"/>
  <c r="N319" i="9" s="1"/>
  <c r="Q320" i="9"/>
  <c r="Q319" i="9" s="1"/>
  <c r="Q329" i="9" s="1"/>
  <c r="H327" i="9"/>
  <c r="D339" i="9"/>
  <c r="K339" i="9"/>
  <c r="H336" i="9"/>
  <c r="E390" i="9"/>
  <c r="J390" i="9"/>
  <c r="H390" i="9" s="1"/>
  <c r="M375" i="9"/>
  <c r="Q390" i="9"/>
  <c r="H378" i="9"/>
  <c r="M378" i="9"/>
  <c r="C394" i="9"/>
  <c r="M394" i="9"/>
  <c r="C413" i="9"/>
  <c r="M413" i="9"/>
  <c r="H422" i="9"/>
  <c r="F446" i="9"/>
  <c r="M151" i="9"/>
  <c r="Q184" i="9"/>
  <c r="C159" i="9"/>
  <c r="H162" i="9"/>
  <c r="M169" i="9"/>
  <c r="M174" i="9"/>
  <c r="Q173" i="9"/>
  <c r="H180" i="9"/>
  <c r="C194" i="9"/>
  <c r="N204" i="9"/>
  <c r="Q204" i="9"/>
  <c r="H198" i="9"/>
  <c r="P204" i="9"/>
  <c r="H211" i="9"/>
  <c r="F213" i="9"/>
  <c r="F249" i="9" s="1"/>
  <c r="P213" i="9"/>
  <c r="P249" i="9" s="1"/>
  <c r="H229" i="9"/>
  <c r="M232" i="9"/>
  <c r="H236" i="9"/>
  <c r="H247" i="9"/>
  <c r="E303" i="9"/>
  <c r="K303" i="9"/>
  <c r="C275" i="9"/>
  <c r="M275" i="9"/>
  <c r="M306" i="9"/>
  <c r="C314" i="9"/>
  <c r="P320" i="9"/>
  <c r="P319" i="9" s="1"/>
  <c r="P329" i="9" s="1"/>
  <c r="K320" i="9"/>
  <c r="K319" i="9" s="1"/>
  <c r="C327" i="9"/>
  <c r="E339" i="9"/>
  <c r="I339" i="9"/>
  <c r="L339" i="9"/>
  <c r="O339" i="9"/>
  <c r="M339" i="9" s="1"/>
  <c r="C334" i="9"/>
  <c r="G339" i="9"/>
  <c r="C339" i="9" s="1"/>
  <c r="I360" i="9"/>
  <c r="L360" i="9"/>
  <c r="P360" i="9"/>
  <c r="C351" i="9"/>
  <c r="M373" i="9"/>
  <c r="H375" i="9"/>
  <c r="K390" i="9"/>
  <c r="O390" i="9"/>
  <c r="C378" i="9"/>
  <c r="C383" i="9"/>
  <c r="M383" i="9"/>
  <c r="C398" i="9"/>
  <c r="M398" i="9"/>
  <c r="C420" i="9"/>
  <c r="M420" i="9"/>
  <c r="C439" i="9"/>
  <c r="K329" i="9"/>
  <c r="O329" i="9"/>
  <c r="G329" i="9"/>
  <c r="I446" i="9"/>
  <c r="L446" i="9"/>
  <c r="O446" i="9"/>
  <c r="C115" i="9"/>
  <c r="M9" i="9"/>
  <c r="M58" i="9"/>
  <c r="H69" i="9"/>
  <c r="C69" i="9"/>
  <c r="M72" i="9"/>
  <c r="N27" i="9"/>
  <c r="N26" i="9" s="1"/>
  <c r="N22" i="9" s="1"/>
  <c r="N20" i="9"/>
  <c r="M20" i="9" s="1"/>
  <c r="R52" i="9"/>
  <c r="P125" i="9"/>
  <c r="L22" i="9"/>
  <c r="R39" i="9"/>
  <c r="D58" i="9"/>
  <c r="C58" i="9" s="1"/>
  <c r="C59" i="9"/>
  <c r="C73" i="9"/>
  <c r="D72" i="9"/>
  <c r="C72" i="9" s="1"/>
  <c r="O87" i="9"/>
  <c r="H90" i="9"/>
  <c r="C101" i="9"/>
  <c r="I112" i="9"/>
  <c r="H112" i="9" s="1"/>
  <c r="H113" i="9"/>
  <c r="C113" i="9"/>
  <c r="F112" i="9"/>
  <c r="F125" i="9" s="1"/>
  <c r="H59" i="9"/>
  <c r="I58" i="9"/>
  <c r="H58" i="9" s="1"/>
  <c r="H73" i="9"/>
  <c r="I72" i="9"/>
  <c r="H72" i="9" s="1"/>
  <c r="M74" i="9"/>
  <c r="I20" i="9"/>
  <c r="Q22" i="9"/>
  <c r="E27" i="9"/>
  <c r="E26" i="9" s="1"/>
  <c r="E22" i="9" s="1"/>
  <c r="I27" i="9"/>
  <c r="C56" i="9"/>
  <c r="D54" i="9"/>
  <c r="C54" i="9" s="1"/>
  <c r="R54" i="9" s="1"/>
  <c r="M56" i="9"/>
  <c r="M59" i="9"/>
  <c r="C70" i="9"/>
  <c r="M73" i="9"/>
  <c r="N90" i="9"/>
  <c r="M90" i="9" s="1"/>
  <c r="H105" i="9"/>
  <c r="F20" i="9"/>
  <c r="C20" i="9" s="1"/>
  <c r="K22" i="9"/>
  <c r="M28" i="9"/>
  <c r="H34" i="9"/>
  <c r="H56" i="9"/>
  <c r="H60" i="9"/>
  <c r="H74" i="9"/>
  <c r="M88" i="9"/>
  <c r="Q87" i="9"/>
  <c r="E90" i="9"/>
  <c r="C90" i="9" s="1"/>
  <c r="H102" i="9"/>
  <c r="I101" i="9"/>
  <c r="L101" i="9"/>
  <c r="O101" i="9"/>
  <c r="O125" i="9" s="1"/>
  <c r="H110" i="9"/>
  <c r="M113" i="9"/>
  <c r="N112" i="9"/>
  <c r="M112" i="9" s="1"/>
  <c r="L184" i="9"/>
  <c r="J127" i="9"/>
  <c r="H128" i="9"/>
  <c r="P127" i="9"/>
  <c r="P184" i="9" s="1"/>
  <c r="C138" i="9"/>
  <c r="M180" i="9"/>
  <c r="D249" i="9"/>
  <c r="C46" i="9"/>
  <c r="D27" i="9"/>
  <c r="K87" i="9"/>
  <c r="H87" i="9" s="1"/>
  <c r="H115" i="9"/>
  <c r="C128" i="9"/>
  <c r="D127" i="9"/>
  <c r="G127" i="9"/>
  <c r="O138" i="9"/>
  <c r="M138" i="9" s="1"/>
  <c r="M139" i="9"/>
  <c r="M23" i="9"/>
  <c r="R23" i="9" s="1"/>
  <c r="C88" i="9"/>
  <c r="H139" i="9"/>
  <c r="I138" i="9"/>
  <c r="H138" i="9" s="1"/>
  <c r="C151" i="9"/>
  <c r="C174" i="9"/>
  <c r="H181" i="9"/>
  <c r="C190" i="9"/>
  <c r="M194" i="9"/>
  <c r="R194" i="9" s="1"/>
  <c r="H201" i="9"/>
  <c r="M211" i="9"/>
  <c r="D312" i="9"/>
  <c r="C312" i="9" s="1"/>
  <c r="C306" i="9"/>
  <c r="M312" i="9"/>
  <c r="M150" i="9"/>
  <c r="N173" i="9"/>
  <c r="D180" i="9"/>
  <c r="C180" i="9" s="1"/>
  <c r="M190" i="9"/>
  <c r="C196" i="9"/>
  <c r="M196" i="9"/>
  <c r="D204" i="9"/>
  <c r="H206" i="9"/>
  <c r="H224" i="9"/>
  <c r="I213" i="9"/>
  <c r="L213" i="9"/>
  <c r="L249" i="9" s="1"/>
  <c r="O213" i="9"/>
  <c r="O249" i="9" s="1"/>
  <c r="M249" i="9" s="1"/>
  <c r="H234" i="9"/>
  <c r="C251" i="9"/>
  <c r="D303" i="9"/>
  <c r="C303" i="9" s="1"/>
  <c r="M251" i="9"/>
  <c r="M287" i="9"/>
  <c r="R287" i="9" s="1"/>
  <c r="H314" i="9"/>
  <c r="I303" i="9"/>
  <c r="L303" i="9"/>
  <c r="O303" i="9"/>
  <c r="M303" i="9" s="1"/>
  <c r="H306" i="9"/>
  <c r="M314" i="9"/>
  <c r="D320" i="9"/>
  <c r="H322" i="9"/>
  <c r="M325" i="9"/>
  <c r="H334" i="9"/>
  <c r="E360" i="9"/>
  <c r="C360" i="9" s="1"/>
  <c r="H341" i="9"/>
  <c r="O360" i="9"/>
  <c r="H446" i="9"/>
  <c r="H312" i="9"/>
  <c r="I319" i="9"/>
  <c r="H319" i="9" s="1"/>
  <c r="M320" i="9"/>
  <c r="H332" i="9"/>
  <c r="M351" i="9"/>
  <c r="N329" i="9"/>
  <c r="N360" i="9"/>
  <c r="M341" i="9"/>
  <c r="N390" i="9"/>
  <c r="M390" i="9" s="1"/>
  <c r="D446" i="9"/>
  <c r="C446" i="9" s="1"/>
  <c r="F375" i="9"/>
  <c r="F390" i="9" s="1"/>
  <c r="C390" i="9" s="1"/>
  <c r="H439" i="9"/>
  <c r="N446" i="9"/>
  <c r="M446" i="9" s="1"/>
  <c r="M338" i="3"/>
  <c r="M337" i="3"/>
  <c r="M335" i="3"/>
  <c r="M333" i="3"/>
  <c r="M331" i="3"/>
  <c r="H338" i="3"/>
  <c r="H337" i="3"/>
  <c r="H335" i="3"/>
  <c r="H333" i="3"/>
  <c r="H331" i="3"/>
  <c r="C338" i="3"/>
  <c r="C337" i="3"/>
  <c r="C335" i="3"/>
  <c r="C331" i="3"/>
  <c r="C333" i="3"/>
  <c r="M328" i="3"/>
  <c r="H328" i="3"/>
  <c r="C328" i="3"/>
  <c r="M326" i="3"/>
  <c r="H326" i="3"/>
  <c r="C326" i="3"/>
  <c r="D322" i="3"/>
  <c r="E322" i="3"/>
  <c r="F322" i="3"/>
  <c r="G322" i="3"/>
  <c r="I322" i="3"/>
  <c r="J322" i="3"/>
  <c r="K322" i="3"/>
  <c r="L322" i="3"/>
  <c r="N322" i="3"/>
  <c r="O322" i="3"/>
  <c r="P322" i="3"/>
  <c r="M311" i="3"/>
  <c r="M310" i="3"/>
  <c r="M309" i="3"/>
  <c r="M308" i="3"/>
  <c r="M307" i="3"/>
  <c r="M305" i="3"/>
  <c r="H311" i="3"/>
  <c r="H310" i="3"/>
  <c r="H309" i="3"/>
  <c r="H308" i="3"/>
  <c r="H307" i="3"/>
  <c r="H305" i="3"/>
  <c r="C311" i="3"/>
  <c r="C310" i="3"/>
  <c r="C309" i="3"/>
  <c r="C308" i="3"/>
  <c r="C305" i="3"/>
  <c r="C307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6" i="3"/>
  <c r="M285" i="3"/>
  <c r="M284" i="3"/>
  <c r="M283" i="3"/>
  <c r="M282" i="3"/>
  <c r="M281" i="3"/>
  <c r="M280" i="3"/>
  <c r="M279" i="3"/>
  <c r="M278" i="3"/>
  <c r="M277" i="3"/>
  <c r="M276" i="3"/>
  <c r="M274" i="3"/>
  <c r="M273" i="3"/>
  <c r="M272" i="3"/>
  <c r="M271" i="3"/>
  <c r="M270" i="3"/>
  <c r="M269" i="3"/>
  <c r="M268" i="3"/>
  <c r="M267" i="3"/>
  <c r="M266" i="3"/>
  <c r="M265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6" i="3"/>
  <c r="H285" i="3"/>
  <c r="H284" i="3"/>
  <c r="H283" i="3"/>
  <c r="H282" i="3"/>
  <c r="H281" i="3"/>
  <c r="H280" i="3"/>
  <c r="H279" i="3"/>
  <c r="H278" i="3"/>
  <c r="H277" i="3"/>
  <c r="H276" i="3"/>
  <c r="H274" i="3"/>
  <c r="H273" i="3"/>
  <c r="H272" i="3"/>
  <c r="H271" i="3"/>
  <c r="H270" i="3"/>
  <c r="H269" i="3"/>
  <c r="H268" i="3"/>
  <c r="H267" i="3"/>
  <c r="H266" i="3"/>
  <c r="H265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6" i="3"/>
  <c r="C285" i="3"/>
  <c r="C284" i="3"/>
  <c r="C283" i="3"/>
  <c r="C282" i="3"/>
  <c r="C281" i="3"/>
  <c r="C280" i="3"/>
  <c r="C279" i="3"/>
  <c r="C278" i="3"/>
  <c r="C277" i="3"/>
  <c r="C276" i="3"/>
  <c r="C274" i="3"/>
  <c r="C273" i="3"/>
  <c r="C272" i="3"/>
  <c r="C271" i="3"/>
  <c r="C270" i="3"/>
  <c r="C269" i="3"/>
  <c r="C268" i="3"/>
  <c r="C267" i="3"/>
  <c r="C266" i="3"/>
  <c r="C265" i="3"/>
  <c r="M248" i="3"/>
  <c r="M246" i="3"/>
  <c r="M245" i="3"/>
  <c r="M244" i="3"/>
  <c r="M243" i="3"/>
  <c r="M242" i="3"/>
  <c r="M241" i="3"/>
  <c r="M240" i="3"/>
  <c r="M239" i="3"/>
  <c r="M238" i="3"/>
  <c r="M237" i="3"/>
  <c r="M235" i="3"/>
  <c r="M233" i="3"/>
  <c r="M231" i="3"/>
  <c r="M230" i="3"/>
  <c r="M228" i="3"/>
  <c r="M227" i="3"/>
  <c r="M226" i="3"/>
  <c r="M225" i="3"/>
  <c r="H248" i="3"/>
  <c r="H246" i="3"/>
  <c r="H244" i="3"/>
  <c r="H243" i="3"/>
  <c r="H242" i="3"/>
  <c r="H241" i="3"/>
  <c r="H240" i="3"/>
  <c r="H239" i="3"/>
  <c r="H238" i="3"/>
  <c r="H237" i="3"/>
  <c r="H235" i="3"/>
  <c r="H233" i="3"/>
  <c r="H231" i="3"/>
  <c r="H230" i="3"/>
  <c r="H228" i="3"/>
  <c r="H227" i="3"/>
  <c r="H226" i="3"/>
  <c r="C248" i="3"/>
  <c r="C246" i="3"/>
  <c r="C245" i="3"/>
  <c r="C244" i="3"/>
  <c r="C243" i="3"/>
  <c r="C242" i="3"/>
  <c r="C241" i="3"/>
  <c r="C240" i="3"/>
  <c r="C239" i="3"/>
  <c r="C238" i="3"/>
  <c r="C237" i="3"/>
  <c r="C235" i="3"/>
  <c r="C233" i="3"/>
  <c r="C231" i="3"/>
  <c r="C230" i="3"/>
  <c r="C228" i="3"/>
  <c r="C227" i="3"/>
  <c r="C226" i="3"/>
  <c r="C225" i="3"/>
  <c r="M214" i="3"/>
  <c r="H214" i="3"/>
  <c r="C214" i="3"/>
  <c r="H131" i="3"/>
  <c r="H130" i="3"/>
  <c r="C131" i="3"/>
  <c r="C130" i="3"/>
  <c r="M209" i="3"/>
  <c r="M208" i="3"/>
  <c r="M207" i="3"/>
  <c r="H209" i="3"/>
  <c r="H208" i="3"/>
  <c r="H207" i="3"/>
  <c r="C209" i="3"/>
  <c r="C208" i="3"/>
  <c r="C207" i="3"/>
  <c r="C210" i="3"/>
  <c r="M200" i="3"/>
  <c r="M199" i="3"/>
  <c r="M203" i="3"/>
  <c r="M202" i="3"/>
  <c r="H200" i="3"/>
  <c r="H199" i="3"/>
  <c r="H203" i="3"/>
  <c r="H202" i="3"/>
  <c r="C203" i="3"/>
  <c r="C202" i="3"/>
  <c r="C200" i="3"/>
  <c r="C199" i="3"/>
  <c r="M183" i="3"/>
  <c r="M182" i="3"/>
  <c r="M161" i="3"/>
  <c r="M160" i="3"/>
  <c r="M158" i="3"/>
  <c r="M157" i="3"/>
  <c r="M142" i="3"/>
  <c r="M141" i="3"/>
  <c r="M140" i="3"/>
  <c r="M136" i="3"/>
  <c r="M135" i="3"/>
  <c r="M134" i="3"/>
  <c r="M133" i="3"/>
  <c r="M130" i="3"/>
  <c r="M131" i="3"/>
  <c r="H114" i="3"/>
  <c r="C114" i="3"/>
  <c r="H183" i="3"/>
  <c r="H182" i="3"/>
  <c r="C183" i="3"/>
  <c r="C182" i="3"/>
  <c r="M179" i="3"/>
  <c r="M178" i="3"/>
  <c r="M175" i="3"/>
  <c r="H179" i="3"/>
  <c r="H178" i="3"/>
  <c r="H175" i="3"/>
  <c r="C179" i="3"/>
  <c r="C178" i="3"/>
  <c r="C175" i="3"/>
  <c r="M170" i="3"/>
  <c r="H170" i="3"/>
  <c r="C170" i="3"/>
  <c r="M168" i="3"/>
  <c r="H168" i="3"/>
  <c r="C168" i="3"/>
  <c r="M164" i="3"/>
  <c r="M163" i="3"/>
  <c r="H164" i="3"/>
  <c r="H163" i="3"/>
  <c r="C164" i="3"/>
  <c r="C163" i="3"/>
  <c r="H161" i="3"/>
  <c r="H160" i="3"/>
  <c r="C161" i="3"/>
  <c r="C160" i="3"/>
  <c r="H158" i="3"/>
  <c r="H157" i="3"/>
  <c r="C158" i="3"/>
  <c r="C157" i="3"/>
  <c r="M154" i="3"/>
  <c r="M153" i="3"/>
  <c r="M152" i="3"/>
  <c r="H154" i="3"/>
  <c r="H153" i="3"/>
  <c r="H152" i="3"/>
  <c r="C154" i="3"/>
  <c r="C153" i="3"/>
  <c r="C152" i="3"/>
  <c r="M145" i="3"/>
  <c r="M144" i="3"/>
  <c r="M149" i="3"/>
  <c r="M148" i="3"/>
  <c r="M147" i="3"/>
  <c r="H149" i="3"/>
  <c r="C149" i="3"/>
  <c r="H148" i="3"/>
  <c r="C148" i="3"/>
  <c r="H147" i="3"/>
  <c r="C147" i="3"/>
  <c r="H145" i="3"/>
  <c r="C145" i="3"/>
  <c r="H144" i="3"/>
  <c r="C144" i="3"/>
  <c r="H142" i="3"/>
  <c r="H141" i="3"/>
  <c r="C141" i="3"/>
  <c r="H140" i="3"/>
  <c r="C140" i="3"/>
  <c r="H136" i="3"/>
  <c r="H134" i="3"/>
  <c r="H133" i="3"/>
  <c r="C136" i="3"/>
  <c r="C134" i="3"/>
  <c r="C133" i="3"/>
  <c r="R22" i="12" l="1"/>
  <c r="H125" i="12"/>
  <c r="I456" i="12"/>
  <c r="H456" i="12" s="1"/>
  <c r="M125" i="12"/>
  <c r="N456" i="12"/>
  <c r="M456" i="12" s="1"/>
  <c r="C125" i="12"/>
  <c r="D456" i="12"/>
  <c r="C456" i="12" s="1"/>
  <c r="R46" i="9"/>
  <c r="R58" i="9"/>
  <c r="R303" i="9"/>
  <c r="R138" i="9"/>
  <c r="M27" i="9"/>
  <c r="Q125" i="9"/>
  <c r="Q447" i="9" s="1"/>
  <c r="C204" i="9"/>
  <c r="M213" i="9"/>
  <c r="R312" i="9"/>
  <c r="M26" i="9"/>
  <c r="M360" i="9"/>
  <c r="H320" i="9"/>
  <c r="H303" i="9"/>
  <c r="M319" i="9"/>
  <c r="R251" i="9"/>
  <c r="M173" i="9"/>
  <c r="R173" i="9" s="1"/>
  <c r="H360" i="9"/>
  <c r="R339" i="9"/>
  <c r="R275" i="9"/>
  <c r="J125" i="9"/>
  <c r="G184" i="9"/>
  <c r="G447" i="9" s="1"/>
  <c r="F184" i="9"/>
  <c r="R150" i="9"/>
  <c r="H150" i="9"/>
  <c r="R211" i="9"/>
  <c r="C249" i="9"/>
  <c r="R249" i="9" s="1"/>
  <c r="H339" i="9"/>
  <c r="M204" i="9"/>
  <c r="R204" i="9" s="1"/>
  <c r="E87" i="9"/>
  <c r="C87" i="9" s="1"/>
  <c r="C213" i="9"/>
  <c r="P447" i="9"/>
  <c r="N87" i="9"/>
  <c r="M87" i="9" s="1"/>
  <c r="R72" i="9"/>
  <c r="M127" i="9"/>
  <c r="R180" i="9"/>
  <c r="H101" i="9"/>
  <c r="H27" i="9"/>
  <c r="I26" i="9"/>
  <c r="C112" i="9"/>
  <c r="R112" i="9" s="1"/>
  <c r="L125" i="9"/>
  <c r="L447" i="9" s="1"/>
  <c r="R20" i="9"/>
  <c r="I249" i="9"/>
  <c r="H249" i="9" s="1"/>
  <c r="H213" i="9"/>
  <c r="N125" i="9"/>
  <c r="M22" i="9"/>
  <c r="C375" i="9"/>
  <c r="M329" i="9"/>
  <c r="C320" i="9"/>
  <c r="D319" i="9"/>
  <c r="I329" i="9"/>
  <c r="H329" i="9" s="1"/>
  <c r="O184" i="9"/>
  <c r="O447" i="9" s="1"/>
  <c r="D184" i="9"/>
  <c r="C184" i="9" s="1"/>
  <c r="C127" i="9"/>
  <c r="N184" i="9"/>
  <c r="M184" i="9" s="1"/>
  <c r="D26" i="9"/>
  <c r="C27" i="9"/>
  <c r="J184" i="9"/>
  <c r="J447" i="9" s="1"/>
  <c r="H127" i="9"/>
  <c r="R87" i="9"/>
  <c r="H20" i="9"/>
  <c r="M101" i="9"/>
  <c r="R101" i="9" s="1"/>
  <c r="R360" i="9"/>
  <c r="I184" i="9"/>
  <c r="K125" i="9"/>
  <c r="K447" i="9" s="1"/>
  <c r="F447" i="9"/>
  <c r="M109" i="3"/>
  <c r="H109" i="3"/>
  <c r="C109" i="3"/>
  <c r="M107" i="3"/>
  <c r="M106" i="3"/>
  <c r="H107" i="3"/>
  <c r="H106" i="3"/>
  <c r="C107" i="3"/>
  <c r="C106" i="3"/>
  <c r="M104" i="3"/>
  <c r="M103" i="3"/>
  <c r="H104" i="3"/>
  <c r="H103" i="3"/>
  <c r="C104" i="3"/>
  <c r="C103" i="3"/>
  <c r="M97" i="3"/>
  <c r="H97" i="3"/>
  <c r="C97" i="3"/>
  <c r="M96" i="3"/>
  <c r="H96" i="3"/>
  <c r="C96" i="3"/>
  <c r="M95" i="3"/>
  <c r="H95" i="3"/>
  <c r="C95" i="3"/>
  <c r="M94" i="3"/>
  <c r="H94" i="3"/>
  <c r="C94" i="3"/>
  <c r="C92" i="3"/>
  <c r="Q74" i="3"/>
  <c r="P74" i="3"/>
  <c r="O74" i="3"/>
  <c r="N74" i="3"/>
  <c r="L74" i="3"/>
  <c r="K74" i="3"/>
  <c r="J74" i="3"/>
  <c r="I74" i="3"/>
  <c r="G74" i="3"/>
  <c r="F74" i="3"/>
  <c r="E74" i="3"/>
  <c r="M71" i="3"/>
  <c r="H71" i="3"/>
  <c r="C71" i="3"/>
  <c r="H61" i="3"/>
  <c r="H64" i="3"/>
  <c r="H63" i="3"/>
  <c r="I60" i="3"/>
  <c r="J60" i="3"/>
  <c r="K60" i="3"/>
  <c r="L60" i="3"/>
  <c r="H62" i="3"/>
  <c r="H65" i="3"/>
  <c r="H66" i="3"/>
  <c r="H67" i="3"/>
  <c r="C68" i="3"/>
  <c r="C67" i="3"/>
  <c r="C66" i="3"/>
  <c r="C65" i="3"/>
  <c r="C64" i="3"/>
  <c r="C63" i="3"/>
  <c r="C62" i="3"/>
  <c r="C61" i="3"/>
  <c r="M61" i="3"/>
  <c r="M64" i="3"/>
  <c r="M63" i="3"/>
  <c r="R456" i="12" l="1"/>
  <c r="R125" i="12"/>
  <c r="R213" i="9"/>
  <c r="R184" i="9"/>
  <c r="E125" i="9"/>
  <c r="E447" i="9" s="1"/>
  <c r="C26" i="9"/>
  <c r="D22" i="9"/>
  <c r="C319" i="9"/>
  <c r="D329" i="9"/>
  <c r="R319" i="9"/>
  <c r="M125" i="9"/>
  <c r="N447" i="9"/>
  <c r="M447" i="9" s="1"/>
  <c r="H26" i="9"/>
  <c r="I22" i="9"/>
  <c r="R127" i="9"/>
  <c r="H184" i="9"/>
  <c r="H74" i="3"/>
  <c r="M74" i="3"/>
  <c r="H60" i="3"/>
  <c r="H22" i="9" l="1"/>
  <c r="I125" i="9"/>
  <c r="D125" i="9"/>
  <c r="C22" i="9"/>
  <c r="R22" i="9" s="1"/>
  <c r="C329" i="9"/>
  <c r="R329" i="9"/>
  <c r="M29" i="3"/>
  <c r="H29" i="3"/>
  <c r="C29" i="3"/>
  <c r="H125" i="9" l="1"/>
  <c r="I447" i="9"/>
  <c r="H447" i="9" s="1"/>
  <c r="C125" i="9"/>
  <c r="R125" i="9" s="1"/>
  <c r="D447" i="9"/>
  <c r="C447" i="9" s="1"/>
  <c r="R447" i="9" s="1"/>
  <c r="Q128" i="3"/>
  <c r="P128" i="3"/>
  <c r="O128" i="3"/>
  <c r="N128" i="3"/>
  <c r="L128" i="3"/>
  <c r="K128" i="3"/>
  <c r="J128" i="3"/>
  <c r="I128" i="3"/>
  <c r="G128" i="3"/>
  <c r="F128" i="3"/>
  <c r="E128" i="3"/>
  <c r="D128" i="3"/>
  <c r="Q132" i="3"/>
  <c r="P132" i="3"/>
  <c r="O132" i="3"/>
  <c r="N132" i="3"/>
  <c r="L132" i="3"/>
  <c r="K132" i="3"/>
  <c r="J132" i="3"/>
  <c r="I132" i="3"/>
  <c r="G132" i="3"/>
  <c r="F132" i="3"/>
  <c r="E132" i="3"/>
  <c r="D132" i="3"/>
  <c r="Q139" i="3"/>
  <c r="P139" i="3"/>
  <c r="O139" i="3"/>
  <c r="N139" i="3"/>
  <c r="L139" i="3"/>
  <c r="K139" i="3"/>
  <c r="J139" i="3"/>
  <c r="I139" i="3"/>
  <c r="G139" i="3"/>
  <c r="F139" i="3"/>
  <c r="E139" i="3"/>
  <c r="D139" i="3"/>
  <c r="Q143" i="3"/>
  <c r="P143" i="3"/>
  <c r="O143" i="3"/>
  <c r="N143" i="3"/>
  <c r="L143" i="3"/>
  <c r="K143" i="3"/>
  <c r="J143" i="3"/>
  <c r="I143" i="3"/>
  <c r="G143" i="3"/>
  <c r="F143" i="3"/>
  <c r="E143" i="3"/>
  <c r="D143" i="3"/>
  <c r="Q146" i="3"/>
  <c r="P146" i="3"/>
  <c r="O146" i="3"/>
  <c r="N146" i="3"/>
  <c r="L146" i="3"/>
  <c r="K146" i="3"/>
  <c r="J146" i="3"/>
  <c r="I146" i="3"/>
  <c r="G146" i="3"/>
  <c r="F146" i="3"/>
  <c r="E146" i="3"/>
  <c r="D146" i="3"/>
  <c r="Q151" i="3"/>
  <c r="P151" i="3"/>
  <c r="O151" i="3"/>
  <c r="N151" i="3"/>
  <c r="L151" i="3"/>
  <c r="K151" i="3"/>
  <c r="J151" i="3"/>
  <c r="I151" i="3"/>
  <c r="G151" i="3"/>
  <c r="F151" i="3"/>
  <c r="E151" i="3"/>
  <c r="D151" i="3"/>
  <c r="Q156" i="3"/>
  <c r="P156" i="3"/>
  <c r="O156" i="3"/>
  <c r="N156" i="3"/>
  <c r="L156" i="3"/>
  <c r="K156" i="3"/>
  <c r="J156" i="3"/>
  <c r="I156" i="3"/>
  <c r="G156" i="3"/>
  <c r="F156" i="3"/>
  <c r="E156" i="3"/>
  <c r="D156" i="3"/>
  <c r="Q159" i="3"/>
  <c r="P159" i="3"/>
  <c r="O159" i="3"/>
  <c r="N159" i="3"/>
  <c r="L159" i="3"/>
  <c r="K159" i="3"/>
  <c r="J159" i="3"/>
  <c r="I159" i="3"/>
  <c r="G159" i="3"/>
  <c r="F159" i="3"/>
  <c r="E159" i="3"/>
  <c r="D159" i="3"/>
  <c r="Q162" i="3"/>
  <c r="P162" i="3"/>
  <c r="O162" i="3"/>
  <c r="L162" i="3"/>
  <c r="K162" i="3"/>
  <c r="J162" i="3"/>
  <c r="I162" i="3"/>
  <c r="G162" i="3"/>
  <c r="F162" i="3"/>
  <c r="E162" i="3"/>
  <c r="D162" i="3"/>
  <c r="Q165" i="3"/>
  <c r="P165" i="3"/>
  <c r="O165" i="3"/>
  <c r="N165" i="3"/>
  <c r="L165" i="3"/>
  <c r="K165" i="3"/>
  <c r="J165" i="3"/>
  <c r="I165" i="3"/>
  <c r="G165" i="3"/>
  <c r="F165" i="3"/>
  <c r="E165" i="3"/>
  <c r="D165" i="3"/>
  <c r="I167" i="3"/>
  <c r="Q167" i="3"/>
  <c r="P167" i="3"/>
  <c r="O167" i="3"/>
  <c r="N167" i="3"/>
  <c r="L167" i="3"/>
  <c r="K167" i="3"/>
  <c r="J167" i="3"/>
  <c r="G167" i="3"/>
  <c r="F167" i="3"/>
  <c r="E167" i="3"/>
  <c r="D167" i="3"/>
  <c r="Q169" i="3"/>
  <c r="P169" i="3"/>
  <c r="O169" i="3"/>
  <c r="N169" i="3"/>
  <c r="L169" i="3"/>
  <c r="K169" i="3"/>
  <c r="J169" i="3"/>
  <c r="I169" i="3"/>
  <c r="G169" i="3"/>
  <c r="F169" i="3"/>
  <c r="E169" i="3"/>
  <c r="D169" i="3"/>
  <c r="Q171" i="3"/>
  <c r="P171" i="3"/>
  <c r="O171" i="3"/>
  <c r="N171" i="3"/>
  <c r="L171" i="3"/>
  <c r="K171" i="3"/>
  <c r="J171" i="3"/>
  <c r="I171" i="3"/>
  <c r="G171" i="3"/>
  <c r="F171" i="3"/>
  <c r="E171" i="3"/>
  <c r="D171" i="3"/>
  <c r="Q174" i="3"/>
  <c r="P174" i="3"/>
  <c r="O174" i="3"/>
  <c r="N174" i="3"/>
  <c r="L174" i="3"/>
  <c r="K174" i="3"/>
  <c r="J174" i="3"/>
  <c r="I174" i="3"/>
  <c r="G174" i="3"/>
  <c r="F174" i="3"/>
  <c r="E174" i="3"/>
  <c r="D174" i="3"/>
  <c r="Q177" i="3"/>
  <c r="Q173" i="3" s="1"/>
  <c r="P177" i="3"/>
  <c r="O177" i="3"/>
  <c r="N177" i="3"/>
  <c r="L177" i="3"/>
  <c r="K177" i="3"/>
  <c r="J177" i="3"/>
  <c r="I177" i="3"/>
  <c r="G177" i="3"/>
  <c r="F177" i="3"/>
  <c r="E177" i="3"/>
  <c r="D177" i="3"/>
  <c r="Q181" i="3"/>
  <c r="Q180" i="3" s="1"/>
  <c r="P181" i="3"/>
  <c r="P180" i="3" s="1"/>
  <c r="O181" i="3"/>
  <c r="O180" i="3" s="1"/>
  <c r="N181" i="3"/>
  <c r="N180" i="3" s="1"/>
  <c r="L181" i="3"/>
  <c r="L180" i="3" s="1"/>
  <c r="K181" i="3"/>
  <c r="K180" i="3" s="1"/>
  <c r="J181" i="3"/>
  <c r="J180" i="3" s="1"/>
  <c r="I181" i="3"/>
  <c r="I180" i="3" s="1"/>
  <c r="G181" i="3"/>
  <c r="G180" i="3" s="1"/>
  <c r="F181" i="3"/>
  <c r="F180" i="3" s="1"/>
  <c r="E181" i="3"/>
  <c r="E180" i="3" s="1"/>
  <c r="D181" i="3"/>
  <c r="D180" i="3" s="1"/>
  <c r="C177" i="3" l="1"/>
  <c r="H169" i="3"/>
  <c r="P173" i="3"/>
  <c r="O173" i="3"/>
  <c r="M177" i="3"/>
  <c r="N173" i="3"/>
  <c r="M171" i="3"/>
  <c r="M169" i="3"/>
  <c r="M165" i="3"/>
  <c r="Q150" i="3"/>
  <c r="M162" i="3"/>
  <c r="M159" i="3"/>
  <c r="M156" i="3"/>
  <c r="O150" i="3"/>
  <c r="M151" i="3"/>
  <c r="M146" i="3"/>
  <c r="Q138" i="3"/>
  <c r="P138" i="3"/>
  <c r="O138" i="3"/>
  <c r="M143" i="3"/>
  <c r="N138" i="3"/>
  <c r="Q127" i="3"/>
  <c r="P127" i="3"/>
  <c r="M127" i="3" s="1"/>
  <c r="O127" i="3"/>
  <c r="M132" i="3"/>
  <c r="N150" i="3"/>
  <c r="N127" i="3"/>
  <c r="C180" i="3"/>
  <c r="L173" i="3"/>
  <c r="K173" i="3"/>
  <c r="H177" i="3"/>
  <c r="J173" i="3"/>
  <c r="I173" i="3"/>
  <c r="G173" i="3"/>
  <c r="F173" i="3"/>
  <c r="C173" i="3" s="1"/>
  <c r="E173" i="3"/>
  <c r="D173" i="3"/>
  <c r="H171" i="3"/>
  <c r="C171" i="3"/>
  <c r="J150" i="3"/>
  <c r="C169" i="3"/>
  <c r="H165" i="3"/>
  <c r="C165" i="3"/>
  <c r="H162" i="3"/>
  <c r="C162" i="3"/>
  <c r="H159" i="3"/>
  <c r="C159" i="3"/>
  <c r="K150" i="3"/>
  <c r="C156" i="3"/>
  <c r="H156" i="3"/>
  <c r="I150" i="3"/>
  <c r="D150" i="3"/>
  <c r="E150" i="3"/>
  <c r="H146" i="3"/>
  <c r="C146" i="3"/>
  <c r="L138" i="3"/>
  <c r="K138" i="3"/>
  <c r="H143" i="3"/>
  <c r="J138" i="3"/>
  <c r="I138" i="3"/>
  <c r="G138" i="3"/>
  <c r="F138" i="3"/>
  <c r="C143" i="3"/>
  <c r="E138" i="3"/>
  <c r="D138" i="3"/>
  <c r="L127" i="3"/>
  <c r="K127" i="3"/>
  <c r="H132" i="3"/>
  <c r="J127" i="3"/>
  <c r="I127" i="3"/>
  <c r="G127" i="3"/>
  <c r="F127" i="3"/>
  <c r="C132" i="3"/>
  <c r="E127" i="3"/>
  <c r="D127" i="3"/>
  <c r="H180" i="3"/>
  <c r="M180" i="3"/>
  <c r="C181" i="3"/>
  <c r="F150" i="3"/>
  <c r="C139" i="3"/>
  <c r="C128" i="3"/>
  <c r="M181" i="3"/>
  <c r="H174" i="3"/>
  <c r="M174" i="3"/>
  <c r="H181" i="3"/>
  <c r="C174" i="3"/>
  <c r="G150" i="3"/>
  <c r="L150" i="3"/>
  <c r="P150" i="3"/>
  <c r="C151" i="3"/>
  <c r="H139" i="3"/>
  <c r="H128" i="3"/>
  <c r="H151" i="3"/>
  <c r="M139" i="3"/>
  <c r="M128" i="3"/>
  <c r="C167" i="3"/>
  <c r="H167" i="3"/>
  <c r="M167" i="3"/>
  <c r="M173" i="3"/>
  <c r="Q234" i="3"/>
  <c r="P234" i="3"/>
  <c r="O234" i="3"/>
  <c r="N234" i="3"/>
  <c r="L234" i="3"/>
  <c r="K234" i="3"/>
  <c r="J234" i="3"/>
  <c r="I234" i="3"/>
  <c r="H234" i="3" s="1"/>
  <c r="G234" i="3"/>
  <c r="F234" i="3"/>
  <c r="E234" i="3"/>
  <c r="D234" i="3"/>
  <c r="Q232" i="3"/>
  <c r="P232" i="3"/>
  <c r="O232" i="3"/>
  <c r="N232" i="3"/>
  <c r="L232" i="3"/>
  <c r="K232" i="3"/>
  <c r="J232" i="3"/>
  <c r="I232" i="3"/>
  <c r="G232" i="3"/>
  <c r="F232" i="3"/>
  <c r="E232" i="3"/>
  <c r="D232" i="3"/>
  <c r="Q229" i="3"/>
  <c r="P229" i="3"/>
  <c r="O229" i="3"/>
  <c r="N229" i="3"/>
  <c r="L229" i="3"/>
  <c r="K229" i="3"/>
  <c r="J229" i="3"/>
  <c r="I229" i="3"/>
  <c r="G229" i="3"/>
  <c r="F229" i="3"/>
  <c r="E229" i="3"/>
  <c r="D229" i="3"/>
  <c r="Q224" i="3"/>
  <c r="P224" i="3"/>
  <c r="O224" i="3"/>
  <c r="O213" i="3" s="1"/>
  <c r="N224" i="3"/>
  <c r="L224" i="3"/>
  <c r="L213" i="3" s="1"/>
  <c r="K224" i="3"/>
  <c r="K213" i="3" s="1"/>
  <c r="J224" i="3"/>
  <c r="J213" i="3" s="1"/>
  <c r="I224" i="3"/>
  <c r="I213" i="3" s="1"/>
  <c r="G224" i="3"/>
  <c r="F224" i="3"/>
  <c r="F213" i="3" s="1"/>
  <c r="E224" i="3"/>
  <c r="D224" i="3"/>
  <c r="Q213" i="3"/>
  <c r="Q236" i="3"/>
  <c r="P236" i="3"/>
  <c r="O236" i="3"/>
  <c r="N236" i="3"/>
  <c r="L236" i="3"/>
  <c r="K236" i="3"/>
  <c r="J236" i="3"/>
  <c r="I236" i="3"/>
  <c r="G236" i="3"/>
  <c r="F236" i="3"/>
  <c r="E236" i="3"/>
  <c r="D236" i="3"/>
  <c r="Q247" i="3"/>
  <c r="P247" i="3"/>
  <c r="O247" i="3"/>
  <c r="N247" i="3"/>
  <c r="L247" i="3"/>
  <c r="K247" i="3"/>
  <c r="J247" i="3"/>
  <c r="I247" i="3"/>
  <c r="G247" i="3"/>
  <c r="F247" i="3"/>
  <c r="E247" i="3"/>
  <c r="D247" i="3"/>
  <c r="Q115" i="3"/>
  <c r="Q113" i="3" s="1"/>
  <c r="Q112" i="3" s="1"/>
  <c r="P115" i="3"/>
  <c r="P113" i="3" s="1"/>
  <c r="P112" i="3" s="1"/>
  <c r="O115" i="3"/>
  <c r="O113" i="3" s="1"/>
  <c r="O112" i="3" s="1"/>
  <c r="N115" i="3"/>
  <c r="N113" i="3" s="1"/>
  <c r="L115" i="3"/>
  <c r="L113" i="3" s="1"/>
  <c r="L112" i="3" s="1"/>
  <c r="K115" i="3"/>
  <c r="K113" i="3" s="1"/>
  <c r="K112" i="3" s="1"/>
  <c r="J115" i="3"/>
  <c r="J113" i="3" s="1"/>
  <c r="J112" i="3" s="1"/>
  <c r="I115" i="3"/>
  <c r="I113" i="3" s="1"/>
  <c r="G115" i="3"/>
  <c r="G113" i="3" s="1"/>
  <c r="G112" i="3" s="1"/>
  <c r="F115" i="3"/>
  <c r="F113" i="3" s="1"/>
  <c r="F112" i="3" s="1"/>
  <c r="E115" i="3"/>
  <c r="E113" i="3" s="1"/>
  <c r="E112" i="3" s="1"/>
  <c r="D115" i="3"/>
  <c r="D113" i="3" s="1"/>
  <c r="Q110" i="3"/>
  <c r="P110" i="3"/>
  <c r="O110" i="3"/>
  <c r="N110" i="3"/>
  <c r="L110" i="3"/>
  <c r="K110" i="3"/>
  <c r="J110" i="3"/>
  <c r="I110" i="3"/>
  <c r="G110" i="3"/>
  <c r="F110" i="3"/>
  <c r="E110" i="3"/>
  <c r="D110" i="3"/>
  <c r="Q108" i="3"/>
  <c r="P108" i="3"/>
  <c r="O108" i="3"/>
  <c r="N108" i="3"/>
  <c r="L108" i="3"/>
  <c r="K108" i="3"/>
  <c r="J108" i="3"/>
  <c r="I108" i="3"/>
  <c r="G108" i="3"/>
  <c r="F108" i="3"/>
  <c r="E108" i="3"/>
  <c r="D108" i="3"/>
  <c r="Q105" i="3"/>
  <c r="P105" i="3"/>
  <c r="O105" i="3"/>
  <c r="N105" i="3"/>
  <c r="L105" i="3"/>
  <c r="K105" i="3"/>
  <c r="J105" i="3"/>
  <c r="I105" i="3"/>
  <c r="G105" i="3"/>
  <c r="F105" i="3"/>
  <c r="E105" i="3"/>
  <c r="D105" i="3"/>
  <c r="Q102" i="3"/>
  <c r="Q101" i="3" s="1"/>
  <c r="P102" i="3"/>
  <c r="P101" i="3" s="1"/>
  <c r="O102" i="3"/>
  <c r="N102" i="3"/>
  <c r="N101" i="3" s="1"/>
  <c r="L102" i="3"/>
  <c r="L101" i="3" s="1"/>
  <c r="K102" i="3"/>
  <c r="K101" i="3" s="1"/>
  <c r="J102" i="3"/>
  <c r="J101" i="3" s="1"/>
  <c r="I102" i="3"/>
  <c r="I101" i="3" s="1"/>
  <c r="G102" i="3"/>
  <c r="G101" i="3" s="1"/>
  <c r="F102" i="3"/>
  <c r="F101" i="3" s="1"/>
  <c r="E102" i="3"/>
  <c r="E101" i="3" s="1"/>
  <c r="D102" i="3"/>
  <c r="D101" i="3" s="1"/>
  <c r="Q91" i="3"/>
  <c r="Q90" i="3" s="1"/>
  <c r="P91" i="3"/>
  <c r="P90" i="3" s="1"/>
  <c r="O91" i="3"/>
  <c r="O90" i="3" s="1"/>
  <c r="N91" i="3"/>
  <c r="N90" i="3" s="1"/>
  <c r="L91" i="3"/>
  <c r="L90" i="3" s="1"/>
  <c r="K91" i="3"/>
  <c r="K90" i="3" s="1"/>
  <c r="J91" i="3"/>
  <c r="J90" i="3" s="1"/>
  <c r="I91" i="3"/>
  <c r="I90" i="3" s="1"/>
  <c r="G91" i="3"/>
  <c r="G90" i="3" s="1"/>
  <c r="F91" i="3"/>
  <c r="F90" i="3" s="1"/>
  <c r="E91" i="3"/>
  <c r="E90" i="3" s="1"/>
  <c r="D91" i="3"/>
  <c r="D90" i="3" s="1"/>
  <c r="Q88" i="3"/>
  <c r="Q87" i="3" s="1"/>
  <c r="P88" i="3"/>
  <c r="P87" i="3" s="1"/>
  <c r="O88" i="3"/>
  <c r="N88" i="3"/>
  <c r="N87" i="3" s="1"/>
  <c r="L88" i="3"/>
  <c r="L87" i="3" s="1"/>
  <c r="K88" i="3"/>
  <c r="J88" i="3"/>
  <c r="J87" i="3" s="1"/>
  <c r="I88" i="3"/>
  <c r="G88" i="3"/>
  <c r="F88" i="3"/>
  <c r="E88" i="3"/>
  <c r="D88" i="3"/>
  <c r="D87" i="3" s="1"/>
  <c r="Q73" i="3"/>
  <c r="Q72" i="3" s="1"/>
  <c r="P73" i="3"/>
  <c r="P72" i="3" s="1"/>
  <c r="O73" i="3"/>
  <c r="O72" i="3" s="1"/>
  <c r="N73" i="3"/>
  <c r="N72" i="3" s="1"/>
  <c r="L73" i="3"/>
  <c r="L72" i="3" s="1"/>
  <c r="K73" i="3"/>
  <c r="K72" i="3" s="1"/>
  <c r="J73" i="3"/>
  <c r="J72" i="3" s="1"/>
  <c r="I73" i="3"/>
  <c r="I72" i="3" s="1"/>
  <c r="G73" i="3"/>
  <c r="G72" i="3" s="1"/>
  <c r="F73" i="3"/>
  <c r="F72" i="3" s="1"/>
  <c r="E73" i="3"/>
  <c r="E72" i="3" s="1"/>
  <c r="M75" i="3"/>
  <c r="H75" i="3"/>
  <c r="C75" i="3"/>
  <c r="D74" i="3"/>
  <c r="Q70" i="3"/>
  <c r="Q69" i="3" s="1"/>
  <c r="P70" i="3"/>
  <c r="P69" i="3" s="1"/>
  <c r="O70" i="3"/>
  <c r="O69" i="3" s="1"/>
  <c r="N70" i="3"/>
  <c r="L70" i="3"/>
  <c r="L69" i="3" s="1"/>
  <c r="K70" i="3"/>
  <c r="K69" i="3" s="1"/>
  <c r="J70" i="3"/>
  <c r="J69" i="3" s="1"/>
  <c r="I70" i="3"/>
  <c r="I69" i="3" s="1"/>
  <c r="G70" i="3"/>
  <c r="G69" i="3" s="1"/>
  <c r="F70" i="3"/>
  <c r="F69" i="3" s="1"/>
  <c r="E70" i="3"/>
  <c r="E69" i="3" s="1"/>
  <c r="D70" i="3"/>
  <c r="D69" i="3" s="1"/>
  <c r="Q60" i="3"/>
  <c r="Q59" i="3" s="1"/>
  <c r="Q58" i="3" s="1"/>
  <c r="P60" i="3"/>
  <c r="P59" i="3" s="1"/>
  <c r="P58" i="3" s="1"/>
  <c r="O60" i="3"/>
  <c r="O59" i="3" s="1"/>
  <c r="O58" i="3" s="1"/>
  <c r="N60" i="3"/>
  <c r="N59" i="3" s="1"/>
  <c r="L59" i="3"/>
  <c r="L58" i="3" s="1"/>
  <c r="K59" i="3"/>
  <c r="K58" i="3" s="1"/>
  <c r="J59" i="3"/>
  <c r="J58" i="3" s="1"/>
  <c r="I59" i="3"/>
  <c r="G60" i="3"/>
  <c r="G59" i="3" s="1"/>
  <c r="G58" i="3" s="1"/>
  <c r="F60" i="3"/>
  <c r="F59" i="3" s="1"/>
  <c r="F58" i="3" s="1"/>
  <c r="E60" i="3"/>
  <c r="E59" i="3" s="1"/>
  <c r="E58" i="3" s="1"/>
  <c r="D60" i="3"/>
  <c r="Q56" i="3"/>
  <c r="Q54" i="3" s="1"/>
  <c r="P56" i="3"/>
  <c r="P54" i="3" s="1"/>
  <c r="O56" i="3"/>
  <c r="O54" i="3" s="1"/>
  <c r="N56" i="3"/>
  <c r="L56" i="3"/>
  <c r="L54" i="3" s="1"/>
  <c r="K56" i="3"/>
  <c r="K54" i="3" s="1"/>
  <c r="J56" i="3"/>
  <c r="J54" i="3" s="1"/>
  <c r="I56" i="3"/>
  <c r="I54" i="3" s="1"/>
  <c r="G56" i="3"/>
  <c r="G54" i="3" s="1"/>
  <c r="F56" i="3"/>
  <c r="F54" i="3" s="1"/>
  <c r="E56" i="3"/>
  <c r="E54" i="3" s="1"/>
  <c r="D56" i="3"/>
  <c r="Q52" i="3"/>
  <c r="P52" i="3"/>
  <c r="O52" i="3"/>
  <c r="N52" i="3"/>
  <c r="L52" i="3"/>
  <c r="K52" i="3"/>
  <c r="J52" i="3"/>
  <c r="I52" i="3"/>
  <c r="G52" i="3"/>
  <c r="F52" i="3"/>
  <c r="E52" i="3"/>
  <c r="D52" i="3"/>
  <c r="Q46" i="3"/>
  <c r="P46" i="3"/>
  <c r="O46" i="3"/>
  <c r="N46" i="3"/>
  <c r="L46" i="3"/>
  <c r="K46" i="3"/>
  <c r="J46" i="3"/>
  <c r="I46" i="3"/>
  <c r="G46" i="3"/>
  <c r="F46" i="3"/>
  <c r="E46" i="3"/>
  <c r="D46" i="3"/>
  <c r="Q39" i="3"/>
  <c r="P39" i="3"/>
  <c r="O39" i="3"/>
  <c r="N39" i="3"/>
  <c r="L39" i="3"/>
  <c r="K39" i="3"/>
  <c r="J39" i="3"/>
  <c r="I39" i="3"/>
  <c r="G39" i="3"/>
  <c r="F39" i="3"/>
  <c r="E39" i="3"/>
  <c r="D39" i="3"/>
  <c r="Q34" i="3"/>
  <c r="P34" i="3"/>
  <c r="O34" i="3"/>
  <c r="N34" i="3"/>
  <c r="L34" i="3"/>
  <c r="K34" i="3"/>
  <c r="J34" i="3"/>
  <c r="G34" i="3"/>
  <c r="F34" i="3"/>
  <c r="E34" i="3"/>
  <c r="D34" i="3"/>
  <c r="Q28" i="3"/>
  <c r="P28" i="3"/>
  <c r="O28" i="3"/>
  <c r="N28" i="3"/>
  <c r="L28" i="3"/>
  <c r="K28" i="3"/>
  <c r="J28" i="3"/>
  <c r="I28" i="3"/>
  <c r="G28" i="3"/>
  <c r="F28" i="3"/>
  <c r="E28" i="3"/>
  <c r="D28" i="3"/>
  <c r="Q23" i="3"/>
  <c r="P23" i="3"/>
  <c r="O23" i="3"/>
  <c r="N23" i="3"/>
  <c r="L23" i="3"/>
  <c r="K23" i="3"/>
  <c r="J23" i="3"/>
  <c r="I23" i="3"/>
  <c r="G23" i="3"/>
  <c r="F23" i="3"/>
  <c r="E23" i="3"/>
  <c r="D23" i="3"/>
  <c r="Q287" i="3"/>
  <c r="P287" i="3"/>
  <c r="O287" i="3"/>
  <c r="N287" i="3"/>
  <c r="L287" i="3"/>
  <c r="K287" i="3"/>
  <c r="J287" i="3"/>
  <c r="I287" i="3"/>
  <c r="G287" i="3"/>
  <c r="F287" i="3"/>
  <c r="E287" i="3"/>
  <c r="D287" i="3"/>
  <c r="Q275" i="3"/>
  <c r="P275" i="3"/>
  <c r="O275" i="3"/>
  <c r="N275" i="3"/>
  <c r="L275" i="3"/>
  <c r="K275" i="3"/>
  <c r="J275" i="3"/>
  <c r="I275" i="3"/>
  <c r="G275" i="3"/>
  <c r="F275" i="3"/>
  <c r="E275" i="3"/>
  <c r="D275" i="3"/>
  <c r="Q251" i="3"/>
  <c r="P251" i="3"/>
  <c r="O251" i="3"/>
  <c r="N251" i="3"/>
  <c r="L251" i="3"/>
  <c r="K251" i="3"/>
  <c r="J251" i="3"/>
  <c r="I251" i="3"/>
  <c r="G251" i="3"/>
  <c r="F251" i="3"/>
  <c r="E251" i="3"/>
  <c r="D251" i="3"/>
  <c r="H127" i="3" l="1"/>
  <c r="K184" i="3"/>
  <c r="Q184" i="3"/>
  <c r="D73" i="3"/>
  <c r="D72" i="3" s="1"/>
  <c r="C74" i="3"/>
  <c r="P184" i="3"/>
  <c r="M287" i="3"/>
  <c r="H287" i="3"/>
  <c r="C287" i="3"/>
  <c r="J303" i="3"/>
  <c r="G303" i="3"/>
  <c r="N303" i="3"/>
  <c r="E303" i="3"/>
  <c r="O303" i="3"/>
  <c r="M275" i="3"/>
  <c r="H275" i="3"/>
  <c r="K303" i="3"/>
  <c r="F303" i="3"/>
  <c r="C275" i="3"/>
  <c r="M247" i="3"/>
  <c r="H247" i="3"/>
  <c r="C247" i="3"/>
  <c r="M236" i="3"/>
  <c r="H236" i="3"/>
  <c r="J249" i="3"/>
  <c r="C236" i="3"/>
  <c r="M234" i="3"/>
  <c r="C234" i="3"/>
  <c r="M232" i="3"/>
  <c r="H232" i="3"/>
  <c r="C232" i="3"/>
  <c r="M229" i="3"/>
  <c r="H229" i="3"/>
  <c r="C229" i="3"/>
  <c r="O184" i="3"/>
  <c r="N184" i="3"/>
  <c r="M138" i="3"/>
  <c r="C127" i="3"/>
  <c r="H173" i="3"/>
  <c r="C150" i="3"/>
  <c r="H150" i="3"/>
  <c r="D184" i="3"/>
  <c r="H138" i="3"/>
  <c r="F184" i="3"/>
  <c r="C138" i="3"/>
  <c r="J184" i="3"/>
  <c r="I184" i="3"/>
  <c r="E184" i="3"/>
  <c r="G184" i="3"/>
  <c r="O101" i="3"/>
  <c r="F87" i="3"/>
  <c r="P27" i="3"/>
  <c r="P26" i="3" s="1"/>
  <c r="P22" i="3" s="1"/>
  <c r="P125" i="3" s="1"/>
  <c r="E27" i="3"/>
  <c r="E26" i="3" s="1"/>
  <c r="L27" i="3"/>
  <c r="L26" i="3" s="1"/>
  <c r="L22" i="3" s="1"/>
  <c r="L125" i="3" s="1"/>
  <c r="J27" i="3"/>
  <c r="J26" i="3" s="1"/>
  <c r="J22" i="3" s="1"/>
  <c r="J125" i="3" s="1"/>
  <c r="E22" i="3"/>
  <c r="L303" i="3"/>
  <c r="Q303" i="3"/>
  <c r="N27" i="3"/>
  <c r="O249" i="3"/>
  <c r="C224" i="3"/>
  <c r="L184" i="3"/>
  <c r="I249" i="3"/>
  <c r="L249" i="3"/>
  <c r="M34" i="3"/>
  <c r="Q249" i="3"/>
  <c r="F249" i="3"/>
  <c r="M224" i="3"/>
  <c r="M150" i="3"/>
  <c r="C46" i="3"/>
  <c r="C52" i="3"/>
  <c r="C56" i="3"/>
  <c r="C60" i="3"/>
  <c r="H34" i="3"/>
  <c r="H105" i="3"/>
  <c r="H108" i="3"/>
  <c r="H110" i="3"/>
  <c r="K249" i="3"/>
  <c r="D213" i="3"/>
  <c r="D249" i="3" s="1"/>
  <c r="M105" i="3"/>
  <c r="M110" i="3"/>
  <c r="N213" i="3"/>
  <c r="N249" i="3" s="1"/>
  <c r="H224" i="3"/>
  <c r="E213" i="3"/>
  <c r="E249" i="3" s="1"/>
  <c r="P213" i="3"/>
  <c r="P249" i="3" s="1"/>
  <c r="M46" i="3"/>
  <c r="G213" i="3"/>
  <c r="H213" i="3"/>
  <c r="C39" i="3"/>
  <c r="F27" i="3"/>
  <c r="F26" i="3" s="1"/>
  <c r="F22" i="3" s="1"/>
  <c r="Q27" i="3"/>
  <c r="Q26" i="3" s="1"/>
  <c r="Q22" i="3" s="1"/>
  <c r="Q125" i="3" s="1"/>
  <c r="C28" i="3"/>
  <c r="G27" i="3"/>
  <c r="G26" i="3" s="1"/>
  <c r="G22" i="3" s="1"/>
  <c r="K27" i="3"/>
  <c r="K26" i="3" s="1"/>
  <c r="K22" i="3" s="1"/>
  <c r="M28" i="3"/>
  <c r="C34" i="3"/>
  <c r="M39" i="3"/>
  <c r="M52" i="3"/>
  <c r="C90" i="3"/>
  <c r="G87" i="3"/>
  <c r="K87" i="3"/>
  <c r="O87" i="3"/>
  <c r="M87" i="3" s="1"/>
  <c r="C101" i="3"/>
  <c r="C105" i="3"/>
  <c r="C108" i="3"/>
  <c r="C110" i="3"/>
  <c r="H69" i="3"/>
  <c r="H72" i="3"/>
  <c r="H88" i="3"/>
  <c r="E87" i="3"/>
  <c r="E125" i="3" s="1"/>
  <c r="M108" i="3"/>
  <c r="N26" i="3"/>
  <c r="N22" i="3" s="1"/>
  <c r="M23" i="3"/>
  <c r="H39" i="3"/>
  <c r="D27" i="3"/>
  <c r="O27" i="3"/>
  <c r="O26" i="3" s="1"/>
  <c r="O22" i="3" s="1"/>
  <c r="H52" i="3"/>
  <c r="H54" i="3"/>
  <c r="D54" i="3"/>
  <c r="C54" i="3" s="1"/>
  <c r="I58" i="3"/>
  <c r="H58" i="3" s="1"/>
  <c r="H59" i="3"/>
  <c r="D59" i="3"/>
  <c r="C69" i="3"/>
  <c r="C72" i="3"/>
  <c r="D112" i="3"/>
  <c r="C112" i="3" s="1"/>
  <c r="C113" i="3"/>
  <c r="C23" i="3"/>
  <c r="N54" i="3"/>
  <c r="M54" i="3" s="1"/>
  <c r="M56" i="3"/>
  <c r="N58" i="3"/>
  <c r="M58" i="3" s="1"/>
  <c r="M59" i="3"/>
  <c r="H90" i="3"/>
  <c r="H101" i="3"/>
  <c r="I112" i="3"/>
  <c r="H112" i="3" s="1"/>
  <c r="H113" i="3"/>
  <c r="H23" i="3"/>
  <c r="I27" i="3"/>
  <c r="H28" i="3"/>
  <c r="H46" i="3"/>
  <c r="M69" i="3"/>
  <c r="M72" i="3"/>
  <c r="M90" i="3"/>
  <c r="M101" i="3"/>
  <c r="N112" i="3"/>
  <c r="M112" i="3" s="1"/>
  <c r="M113" i="3"/>
  <c r="C70" i="3"/>
  <c r="M88" i="3"/>
  <c r="C91" i="3"/>
  <c r="C102" i="3"/>
  <c r="C115" i="3"/>
  <c r="H56" i="3"/>
  <c r="H70" i="3"/>
  <c r="C88" i="3"/>
  <c r="I87" i="3"/>
  <c r="H91" i="3"/>
  <c r="H102" i="3"/>
  <c r="H115" i="3"/>
  <c r="M60" i="3"/>
  <c r="M70" i="3"/>
  <c r="M91" i="3"/>
  <c r="M102" i="3"/>
  <c r="M115" i="3"/>
  <c r="I303" i="3"/>
  <c r="P303" i="3"/>
  <c r="M303" i="3" s="1"/>
  <c r="C251" i="3"/>
  <c r="H251" i="3"/>
  <c r="M251" i="3"/>
  <c r="L439" i="3"/>
  <c r="K439" i="3"/>
  <c r="J439" i="3"/>
  <c r="I439" i="3"/>
  <c r="G439" i="3"/>
  <c r="F439" i="3"/>
  <c r="E439" i="3"/>
  <c r="D439" i="3"/>
  <c r="Q422" i="3"/>
  <c r="P422" i="3"/>
  <c r="O422" i="3"/>
  <c r="N422" i="3"/>
  <c r="L422" i="3"/>
  <c r="K422" i="3"/>
  <c r="J422" i="3"/>
  <c r="I422" i="3"/>
  <c r="G422" i="3"/>
  <c r="F422" i="3"/>
  <c r="E422" i="3"/>
  <c r="D422" i="3"/>
  <c r="L446" i="3" l="1"/>
  <c r="H439" i="3"/>
  <c r="J446" i="3"/>
  <c r="G446" i="3"/>
  <c r="F446" i="3"/>
  <c r="E446" i="3"/>
  <c r="C439" i="3"/>
  <c r="D446" i="3"/>
  <c r="C422" i="3"/>
  <c r="Q446" i="3"/>
  <c r="O446" i="3"/>
  <c r="N446" i="3"/>
  <c r="M184" i="3"/>
  <c r="F125" i="3"/>
  <c r="H303" i="3"/>
  <c r="M249" i="3"/>
  <c r="H249" i="3"/>
  <c r="H184" i="3"/>
  <c r="C184" i="3"/>
  <c r="H87" i="3"/>
  <c r="K125" i="3"/>
  <c r="C87" i="3"/>
  <c r="G125" i="3"/>
  <c r="M213" i="3"/>
  <c r="C213" i="3"/>
  <c r="G249" i="3"/>
  <c r="C249" i="3" s="1"/>
  <c r="I446" i="3"/>
  <c r="O125" i="3"/>
  <c r="N125" i="3"/>
  <c r="M22" i="3"/>
  <c r="D58" i="3"/>
  <c r="C58" i="3" s="1"/>
  <c r="C59" i="3"/>
  <c r="C27" i="3"/>
  <c r="D26" i="3"/>
  <c r="M27" i="3"/>
  <c r="I26" i="3"/>
  <c r="H27" i="3"/>
  <c r="M26" i="3"/>
  <c r="P446" i="3"/>
  <c r="K446" i="3"/>
  <c r="H422" i="3"/>
  <c r="Q420" i="3"/>
  <c r="P420" i="3"/>
  <c r="O420" i="3"/>
  <c r="N420" i="3"/>
  <c r="L420" i="3"/>
  <c r="K420" i="3"/>
  <c r="J420" i="3"/>
  <c r="I420" i="3"/>
  <c r="G420" i="3"/>
  <c r="F420" i="3"/>
  <c r="E420" i="3"/>
  <c r="D420" i="3"/>
  <c r="Q413" i="3"/>
  <c r="P413" i="3"/>
  <c r="O413" i="3"/>
  <c r="N413" i="3"/>
  <c r="L413" i="3"/>
  <c r="K413" i="3"/>
  <c r="J413" i="3"/>
  <c r="I413" i="3"/>
  <c r="G413" i="3"/>
  <c r="F413" i="3"/>
  <c r="E413" i="3"/>
  <c r="D413" i="3"/>
  <c r="M412" i="3"/>
  <c r="M411" i="3"/>
  <c r="M410" i="3"/>
  <c r="M409" i="3"/>
  <c r="M408" i="3"/>
  <c r="H412" i="3"/>
  <c r="H411" i="3"/>
  <c r="H410" i="3"/>
  <c r="H409" i="3"/>
  <c r="H408" i="3"/>
  <c r="C412" i="3"/>
  <c r="C411" i="3"/>
  <c r="C410" i="3"/>
  <c r="C409" i="3"/>
  <c r="C408" i="3"/>
  <c r="Q406" i="3"/>
  <c r="P406" i="3"/>
  <c r="O406" i="3"/>
  <c r="N406" i="3"/>
  <c r="L406" i="3"/>
  <c r="K406" i="3"/>
  <c r="J406" i="3"/>
  <c r="I406" i="3"/>
  <c r="G406" i="3"/>
  <c r="F406" i="3"/>
  <c r="E406" i="3"/>
  <c r="D406" i="3"/>
  <c r="Q398" i="3"/>
  <c r="P398" i="3"/>
  <c r="O398" i="3"/>
  <c r="N398" i="3"/>
  <c r="L398" i="3"/>
  <c r="K398" i="3"/>
  <c r="J398" i="3"/>
  <c r="I398" i="3"/>
  <c r="G398" i="3"/>
  <c r="F398" i="3"/>
  <c r="E398" i="3"/>
  <c r="D398" i="3"/>
  <c r="M397" i="3"/>
  <c r="H397" i="3"/>
  <c r="C397" i="3"/>
  <c r="M396" i="3"/>
  <c r="H396" i="3"/>
  <c r="C396" i="3"/>
  <c r="Q394" i="3"/>
  <c r="L394" i="3"/>
  <c r="G394" i="3"/>
  <c r="Q388" i="3"/>
  <c r="P388" i="3"/>
  <c r="O388" i="3"/>
  <c r="N388" i="3"/>
  <c r="L388" i="3"/>
  <c r="K388" i="3"/>
  <c r="J388" i="3"/>
  <c r="I388" i="3"/>
  <c r="G388" i="3"/>
  <c r="F388" i="3"/>
  <c r="E388" i="3"/>
  <c r="D388" i="3"/>
  <c r="Q383" i="3"/>
  <c r="P383" i="3"/>
  <c r="O383" i="3"/>
  <c r="N383" i="3"/>
  <c r="L383" i="3"/>
  <c r="K383" i="3"/>
  <c r="J383" i="3"/>
  <c r="I383" i="3"/>
  <c r="G383" i="3"/>
  <c r="F383" i="3"/>
  <c r="E383" i="3"/>
  <c r="D383" i="3"/>
  <c r="Q378" i="3"/>
  <c r="Q375" i="3" s="1"/>
  <c r="Q390" i="3" s="1"/>
  <c r="P378" i="3"/>
  <c r="P375" i="3" s="1"/>
  <c r="O378" i="3"/>
  <c r="O375" i="3" s="1"/>
  <c r="O390" i="3" s="1"/>
  <c r="N378" i="3"/>
  <c r="L378" i="3"/>
  <c r="L375" i="3" s="1"/>
  <c r="L390" i="3" s="1"/>
  <c r="K378" i="3"/>
  <c r="K375" i="3" s="1"/>
  <c r="K390" i="3" s="1"/>
  <c r="J378" i="3"/>
  <c r="J375" i="3" s="1"/>
  <c r="J390" i="3" s="1"/>
  <c r="G378" i="3"/>
  <c r="G375" i="3" s="1"/>
  <c r="F378" i="3"/>
  <c r="F375" i="3" s="1"/>
  <c r="E375" i="3"/>
  <c r="D375" i="3"/>
  <c r="Q201" i="3"/>
  <c r="P201" i="3"/>
  <c r="O201" i="3"/>
  <c r="N201" i="3"/>
  <c r="L201" i="3"/>
  <c r="K201" i="3"/>
  <c r="J201" i="3"/>
  <c r="I201" i="3"/>
  <c r="G201" i="3"/>
  <c r="F201" i="3"/>
  <c r="E201" i="3"/>
  <c r="D201" i="3"/>
  <c r="Q198" i="3"/>
  <c r="P198" i="3"/>
  <c r="O198" i="3"/>
  <c r="N198" i="3"/>
  <c r="L198" i="3"/>
  <c r="K198" i="3"/>
  <c r="J198" i="3"/>
  <c r="I198" i="3"/>
  <c r="G198" i="3"/>
  <c r="F198" i="3"/>
  <c r="E198" i="3"/>
  <c r="D198" i="3"/>
  <c r="Q196" i="3"/>
  <c r="Q204" i="3" s="1"/>
  <c r="P196" i="3"/>
  <c r="O196" i="3"/>
  <c r="O204" i="3" s="1"/>
  <c r="N196" i="3"/>
  <c r="L196" i="3"/>
  <c r="L204" i="3" s="1"/>
  <c r="K196" i="3"/>
  <c r="K204" i="3" s="1"/>
  <c r="J196" i="3"/>
  <c r="I196" i="3"/>
  <c r="G196" i="3"/>
  <c r="G204" i="3" s="1"/>
  <c r="F196" i="3"/>
  <c r="F204" i="3" s="1"/>
  <c r="E196" i="3"/>
  <c r="E204" i="3" s="1"/>
  <c r="D196" i="3"/>
  <c r="Q206" i="3"/>
  <c r="Q211" i="3" s="1"/>
  <c r="P206" i="3"/>
  <c r="P211" i="3" s="1"/>
  <c r="O206" i="3"/>
  <c r="O211" i="3" s="1"/>
  <c r="N206" i="3"/>
  <c r="L206" i="3"/>
  <c r="L211" i="3" s="1"/>
  <c r="K206" i="3"/>
  <c r="K211" i="3" s="1"/>
  <c r="J206" i="3"/>
  <c r="J211" i="3" s="1"/>
  <c r="I206" i="3"/>
  <c r="G206" i="3"/>
  <c r="G211" i="3" s="1"/>
  <c r="F206" i="3"/>
  <c r="F211" i="3" s="1"/>
  <c r="E206" i="3"/>
  <c r="E211" i="3" s="1"/>
  <c r="D206" i="3"/>
  <c r="Q306" i="3"/>
  <c r="P306" i="3"/>
  <c r="O306" i="3"/>
  <c r="O312" i="3" s="1"/>
  <c r="N306" i="3"/>
  <c r="L306" i="3"/>
  <c r="L312" i="3" s="1"/>
  <c r="K306" i="3"/>
  <c r="K312" i="3" s="1"/>
  <c r="J306" i="3"/>
  <c r="J312" i="3" s="1"/>
  <c r="I306" i="3"/>
  <c r="G306" i="3"/>
  <c r="G312" i="3" s="1"/>
  <c r="F306" i="3"/>
  <c r="F312" i="3" s="1"/>
  <c r="E306" i="3"/>
  <c r="E312" i="3" s="1"/>
  <c r="D306" i="3"/>
  <c r="Q312" i="3"/>
  <c r="P312" i="3"/>
  <c r="Q190" i="3"/>
  <c r="Q194" i="3" s="1"/>
  <c r="P190" i="3"/>
  <c r="P194" i="3" s="1"/>
  <c r="O190" i="3"/>
  <c r="O194" i="3" s="1"/>
  <c r="N190" i="3"/>
  <c r="N194" i="3" s="1"/>
  <c r="L190" i="3"/>
  <c r="L194" i="3" s="1"/>
  <c r="K190" i="3"/>
  <c r="K194" i="3" s="1"/>
  <c r="J190" i="3"/>
  <c r="J194" i="3" s="1"/>
  <c r="I190" i="3"/>
  <c r="I194" i="3" s="1"/>
  <c r="G190" i="3"/>
  <c r="G194" i="3" s="1"/>
  <c r="F190" i="3"/>
  <c r="F194" i="3" s="1"/>
  <c r="E190" i="3"/>
  <c r="E194" i="3" s="1"/>
  <c r="D190" i="3"/>
  <c r="D194" i="3" s="1"/>
  <c r="Q336" i="3"/>
  <c r="P336" i="3"/>
  <c r="O336" i="3"/>
  <c r="N336" i="3"/>
  <c r="L336" i="3"/>
  <c r="K336" i="3"/>
  <c r="J336" i="3"/>
  <c r="I336" i="3"/>
  <c r="G336" i="3"/>
  <c r="F336" i="3"/>
  <c r="E336" i="3"/>
  <c r="D336" i="3"/>
  <c r="Q334" i="3"/>
  <c r="P334" i="3"/>
  <c r="O334" i="3"/>
  <c r="N334" i="3"/>
  <c r="L334" i="3"/>
  <c r="K334" i="3"/>
  <c r="J334" i="3"/>
  <c r="I334" i="3"/>
  <c r="G334" i="3"/>
  <c r="F334" i="3"/>
  <c r="E334" i="3"/>
  <c r="D334" i="3"/>
  <c r="Q332" i="3"/>
  <c r="P332" i="3"/>
  <c r="P339" i="3" s="1"/>
  <c r="O332" i="3"/>
  <c r="N332" i="3"/>
  <c r="L332" i="3"/>
  <c r="L339" i="3" s="1"/>
  <c r="K332" i="3"/>
  <c r="J332" i="3"/>
  <c r="I332" i="3"/>
  <c r="G332" i="3"/>
  <c r="F332" i="3"/>
  <c r="E332" i="3"/>
  <c r="E339" i="3" s="1"/>
  <c r="D332" i="3"/>
  <c r="Q325" i="3"/>
  <c r="P325" i="3"/>
  <c r="O325" i="3"/>
  <c r="O320" i="3" s="1"/>
  <c r="N325" i="3"/>
  <c r="L325" i="3"/>
  <c r="K325" i="3"/>
  <c r="K320" i="3" s="1"/>
  <c r="J325" i="3"/>
  <c r="I325" i="3"/>
  <c r="I320" i="3" s="1"/>
  <c r="Q327" i="3"/>
  <c r="P327" i="3"/>
  <c r="O327" i="3"/>
  <c r="N327" i="3"/>
  <c r="L327" i="3"/>
  <c r="K327" i="3"/>
  <c r="J327" i="3"/>
  <c r="I327" i="3"/>
  <c r="G327" i="3"/>
  <c r="F327" i="3"/>
  <c r="E327" i="3"/>
  <c r="D327" i="3"/>
  <c r="Q322" i="3"/>
  <c r="L320" i="3"/>
  <c r="L319" i="3" s="1"/>
  <c r="G320" i="3"/>
  <c r="E320" i="3"/>
  <c r="D320" i="3"/>
  <c r="Q314" i="3"/>
  <c r="P314" i="3"/>
  <c r="L314" i="3"/>
  <c r="K314" i="3"/>
  <c r="G314" i="3"/>
  <c r="F314" i="3"/>
  <c r="Q315" i="3"/>
  <c r="P315" i="3"/>
  <c r="O315" i="3"/>
  <c r="N315" i="3"/>
  <c r="L315" i="3"/>
  <c r="K315" i="3"/>
  <c r="J315" i="3"/>
  <c r="G315" i="3"/>
  <c r="F315" i="3"/>
  <c r="E315" i="3"/>
  <c r="C446" i="3" l="1"/>
  <c r="H446" i="3"/>
  <c r="M446" i="3"/>
  <c r="M388" i="3"/>
  <c r="H388" i="3"/>
  <c r="C388" i="3"/>
  <c r="M383" i="3"/>
  <c r="E390" i="3"/>
  <c r="H383" i="3"/>
  <c r="G390" i="3"/>
  <c r="F390" i="3"/>
  <c r="C383" i="3"/>
  <c r="M327" i="3"/>
  <c r="H196" i="3"/>
  <c r="C332" i="3"/>
  <c r="I312" i="3"/>
  <c r="H312" i="3" s="1"/>
  <c r="H306" i="3"/>
  <c r="I211" i="3"/>
  <c r="H206" i="3"/>
  <c r="P390" i="3"/>
  <c r="C327" i="3"/>
  <c r="I339" i="3"/>
  <c r="H332" i="3"/>
  <c r="N312" i="3"/>
  <c r="M312" i="3" s="1"/>
  <c r="M306" i="3"/>
  <c r="N211" i="3"/>
  <c r="M206" i="3"/>
  <c r="N204" i="3"/>
  <c r="M196" i="3"/>
  <c r="H327" i="3"/>
  <c r="M332" i="3"/>
  <c r="D312" i="3"/>
  <c r="C312" i="3" s="1"/>
  <c r="C306" i="3"/>
  <c r="D211" i="3"/>
  <c r="C206" i="3"/>
  <c r="D204" i="3"/>
  <c r="C196" i="3"/>
  <c r="M336" i="3"/>
  <c r="K339" i="3"/>
  <c r="J339" i="3"/>
  <c r="H336" i="3"/>
  <c r="G339" i="3"/>
  <c r="C336" i="3"/>
  <c r="M334" i="3"/>
  <c r="O339" i="3"/>
  <c r="H334" i="3"/>
  <c r="C334" i="3"/>
  <c r="D339" i="3"/>
  <c r="O319" i="3"/>
  <c r="K319" i="3"/>
  <c r="G319" i="3"/>
  <c r="E319" i="3"/>
  <c r="J204" i="3"/>
  <c r="P204" i="3"/>
  <c r="I204" i="3"/>
  <c r="N320" i="3"/>
  <c r="N319" i="3" s="1"/>
  <c r="M125" i="3"/>
  <c r="C26" i="3"/>
  <c r="D22" i="3"/>
  <c r="H26" i="3"/>
  <c r="I22" i="3"/>
  <c r="J320" i="3"/>
  <c r="J319" i="3" s="1"/>
  <c r="F320" i="3"/>
  <c r="F319" i="3" s="1"/>
  <c r="F329" i="3" s="1"/>
  <c r="F339" i="3"/>
  <c r="Q320" i="3"/>
  <c r="Q319" i="3" s="1"/>
  <c r="Q329" i="3" s="1"/>
  <c r="Q339" i="3"/>
  <c r="M413" i="3"/>
  <c r="H413" i="3"/>
  <c r="C413" i="3"/>
  <c r="M420" i="3"/>
  <c r="H420" i="3"/>
  <c r="C420" i="3"/>
  <c r="C398" i="3"/>
  <c r="I375" i="3"/>
  <c r="M198" i="3"/>
  <c r="M201" i="3"/>
  <c r="H398" i="3"/>
  <c r="M398" i="3"/>
  <c r="M406" i="3"/>
  <c r="H406" i="3"/>
  <c r="C406" i="3"/>
  <c r="H204" i="3"/>
  <c r="H198" i="3"/>
  <c r="H201" i="3"/>
  <c r="N375" i="3"/>
  <c r="C198" i="3"/>
  <c r="C201" i="3"/>
  <c r="C204" i="3"/>
  <c r="C211" i="3"/>
  <c r="M211" i="3"/>
  <c r="H211" i="3"/>
  <c r="G329" i="3"/>
  <c r="H325" i="3"/>
  <c r="P320" i="3"/>
  <c r="P319" i="3" s="1"/>
  <c r="P329" i="3" s="1"/>
  <c r="H339" i="3"/>
  <c r="K329" i="3"/>
  <c r="N339" i="3"/>
  <c r="M339" i="3" s="1"/>
  <c r="H194" i="3"/>
  <c r="M315" i="3"/>
  <c r="M325" i="3"/>
  <c r="C325" i="3"/>
  <c r="C190" i="3"/>
  <c r="H190" i="3"/>
  <c r="M190" i="3"/>
  <c r="C194" i="3"/>
  <c r="M194" i="3"/>
  <c r="L329" i="3"/>
  <c r="D319" i="3"/>
  <c r="I319" i="3"/>
  <c r="H322" i="3"/>
  <c r="M322" i="3"/>
  <c r="C322" i="3"/>
  <c r="C390" i="3" l="1"/>
  <c r="M204" i="3"/>
  <c r="C339" i="3"/>
  <c r="H320" i="3"/>
  <c r="C320" i="3"/>
  <c r="H319" i="3"/>
  <c r="C319" i="3"/>
  <c r="D125" i="3"/>
  <c r="C22" i="3"/>
  <c r="I125" i="3"/>
  <c r="H22" i="3"/>
  <c r="I390" i="3"/>
  <c r="H390" i="3" s="1"/>
  <c r="N390" i="3"/>
  <c r="M390" i="3" s="1"/>
  <c r="M319" i="3"/>
  <c r="M320" i="3"/>
  <c r="H125" i="3" l="1"/>
  <c r="C125" i="3"/>
  <c r="N14" i="3"/>
  <c r="Q20" i="3"/>
  <c r="L20" i="3"/>
  <c r="G20" i="3"/>
  <c r="I14" i="3"/>
  <c r="H14" i="3"/>
  <c r="D14" i="3"/>
  <c r="C14" i="3"/>
  <c r="N9" i="3"/>
  <c r="I9" i="3"/>
  <c r="H9" i="3"/>
  <c r="D9" i="3"/>
  <c r="C9" i="3"/>
  <c r="N20" i="3" l="1"/>
  <c r="I20" i="3"/>
  <c r="D20" i="3"/>
  <c r="R292" i="11"/>
  <c r="R274" i="11"/>
  <c r="R258" i="11"/>
  <c r="R247" i="11"/>
  <c r="R72" i="11"/>
  <c r="R66" i="11"/>
  <c r="Q274" i="11"/>
  <c r="P274" i="11"/>
  <c r="O274" i="11"/>
  <c r="N274" i="11"/>
  <c r="L274" i="11"/>
  <c r="K274" i="11"/>
  <c r="J274" i="11"/>
  <c r="I274" i="11"/>
  <c r="G274" i="11"/>
  <c r="F274" i="11"/>
  <c r="E274" i="11"/>
  <c r="D274" i="11"/>
  <c r="Q210" i="11"/>
  <c r="P210" i="11"/>
  <c r="O210" i="11"/>
  <c r="N210" i="11"/>
  <c r="L210" i="11"/>
  <c r="K210" i="11"/>
  <c r="J210" i="11"/>
  <c r="I210" i="11"/>
  <c r="G210" i="11"/>
  <c r="F210" i="11"/>
  <c r="E210" i="11"/>
  <c r="D210" i="11"/>
  <c r="H221" i="11"/>
  <c r="Q203" i="11"/>
  <c r="P203" i="11"/>
  <c r="O203" i="11"/>
  <c r="N203" i="11"/>
  <c r="L203" i="11"/>
  <c r="K203" i="11"/>
  <c r="J203" i="11"/>
  <c r="I203" i="11"/>
  <c r="G203" i="11"/>
  <c r="F203" i="11"/>
  <c r="E203" i="11"/>
  <c r="D203" i="11"/>
  <c r="Q187" i="11"/>
  <c r="P187" i="11"/>
  <c r="O187" i="11"/>
  <c r="N187" i="11"/>
  <c r="L187" i="11"/>
  <c r="K187" i="11"/>
  <c r="J187" i="11"/>
  <c r="I187" i="11"/>
  <c r="G187" i="11"/>
  <c r="F187" i="11"/>
  <c r="E187" i="11"/>
  <c r="D187" i="11"/>
  <c r="Q14" i="11" l="1"/>
  <c r="P14" i="11"/>
  <c r="O14" i="11"/>
  <c r="N14" i="11"/>
  <c r="L14" i="11"/>
  <c r="K14" i="11"/>
  <c r="J14" i="11"/>
  <c r="I14" i="11"/>
  <c r="G14" i="11"/>
  <c r="F14" i="11"/>
  <c r="E14" i="11"/>
  <c r="D14" i="11"/>
  <c r="Q9" i="11"/>
  <c r="Q18" i="11" s="1"/>
  <c r="P9" i="11"/>
  <c r="P18" i="11" s="1"/>
  <c r="O9" i="11"/>
  <c r="O18" i="11" s="1"/>
  <c r="N9" i="11"/>
  <c r="N18" i="11" s="1"/>
  <c r="L9" i="11"/>
  <c r="L18" i="11" s="1"/>
  <c r="K9" i="11"/>
  <c r="K18" i="11" s="1"/>
  <c r="J9" i="11"/>
  <c r="J18" i="11" s="1"/>
  <c r="I9" i="11"/>
  <c r="G9" i="11"/>
  <c r="G18" i="11" s="1"/>
  <c r="F9" i="11"/>
  <c r="F18" i="11" s="1"/>
  <c r="E9" i="11"/>
  <c r="E18" i="11" s="1"/>
  <c r="M17" i="11"/>
  <c r="M16" i="11"/>
  <c r="M15" i="11"/>
  <c r="M13" i="11"/>
  <c r="M12" i="11"/>
  <c r="M11" i="11"/>
  <c r="M10" i="11"/>
  <c r="H17" i="11"/>
  <c r="H16" i="11"/>
  <c r="H15" i="11"/>
  <c r="H13" i="11"/>
  <c r="H12" i="11"/>
  <c r="H11" i="11"/>
  <c r="D9" i="11"/>
  <c r="C17" i="11"/>
  <c r="C16" i="11"/>
  <c r="C15" i="11"/>
  <c r="C13" i="11"/>
  <c r="C12" i="11"/>
  <c r="C11" i="11"/>
  <c r="C14" i="11" l="1"/>
  <c r="C9" i="11"/>
  <c r="H9" i="11"/>
  <c r="M9" i="11"/>
  <c r="I18" i="11"/>
  <c r="M14" i="11"/>
  <c r="D18" i="11"/>
  <c r="H14" i="11"/>
  <c r="L131" i="11" l="1"/>
  <c r="G131" i="11"/>
  <c r="Q133" i="11"/>
  <c r="P133" i="11"/>
  <c r="O133" i="11"/>
  <c r="L133" i="11"/>
  <c r="K133" i="11"/>
  <c r="J133" i="11"/>
  <c r="G133" i="11"/>
  <c r="F133" i="11"/>
  <c r="E133" i="11"/>
  <c r="Q131" i="11"/>
  <c r="Q121" i="11"/>
  <c r="P121" i="11"/>
  <c r="O121" i="11"/>
  <c r="N121" i="11"/>
  <c r="L121" i="11"/>
  <c r="K121" i="11"/>
  <c r="J121" i="11"/>
  <c r="I121" i="11"/>
  <c r="G121" i="11"/>
  <c r="F121" i="11"/>
  <c r="E121" i="11"/>
  <c r="D121" i="11"/>
  <c r="M130" i="11"/>
  <c r="H130" i="11"/>
  <c r="C130" i="11"/>
  <c r="M129" i="11"/>
  <c r="H129" i="11"/>
  <c r="C129" i="11"/>
  <c r="M124" i="11"/>
  <c r="H124" i="11"/>
  <c r="M114" i="11"/>
  <c r="Q110" i="11"/>
  <c r="P110" i="11"/>
  <c r="O110" i="11"/>
  <c r="N110" i="11"/>
  <c r="L110" i="11"/>
  <c r="K110" i="11"/>
  <c r="J110" i="11"/>
  <c r="I110" i="11"/>
  <c r="G110" i="11"/>
  <c r="F110" i="11"/>
  <c r="E110" i="11"/>
  <c r="D110" i="11"/>
  <c r="H109" i="11"/>
  <c r="Q285" i="11" l="1"/>
  <c r="P285" i="11"/>
  <c r="O285" i="11"/>
  <c r="L285" i="11"/>
  <c r="K285" i="11"/>
  <c r="J285" i="11"/>
  <c r="G285" i="11"/>
  <c r="F285" i="11"/>
  <c r="E285" i="11"/>
  <c r="Q280" i="11"/>
  <c r="P280" i="11"/>
  <c r="O280" i="11"/>
  <c r="L280" i="11"/>
  <c r="K280" i="11"/>
  <c r="J280" i="11"/>
  <c r="G280" i="11"/>
  <c r="F280" i="11"/>
  <c r="E280" i="11"/>
  <c r="H281" i="11"/>
  <c r="M227" i="11" l="1"/>
  <c r="M226" i="11"/>
  <c r="M225" i="11"/>
  <c r="H227" i="11"/>
  <c r="H226" i="11"/>
  <c r="H225" i="11"/>
  <c r="C227" i="11"/>
  <c r="C226" i="11"/>
  <c r="C225" i="11"/>
  <c r="M232" i="11" l="1"/>
  <c r="O268" i="11" l="1"/>
  <c r="O247" i="11"/>
  <c r="J247" i="11"/>
  <c r="E247" i="11"/>
  <c r="M257" i="11"/>
  <c r="H257" i="11"/>
  <c r="Q292" i="11" l="1"/>
  <c r="L292" i="11"/>
  <c r="G292" i="11"/>
  <c r="Q296" i="11" l="1"/>
  <c r="P296" i="11"/>
  <c r="O296" i="11"/>
  <c r="N296" i="11"/>
  <c r="L296" i="11"/>
  <c r="K296" i="11"/>
  <c r="J296" i="11"/>
  <c r="I296" i="11"/>
  <c r="G296" i="11"/>
  <c r="F296" i="11"/>
  <c r="E296" i="11"/>
  <c r="D296" i="11"/>
  <c r="M295" i="11"/>
  <c r="H295" i="11"/>
  <c r="C295" i="11"/>
  <c r="Q299" i="11" l="1"/>
  <c r="P299" i="11"/>
  <c r="O299" i="11"/>
  <c r="N299" i="11"/>
  <c r="L299" i="11"/>
  <c r="K299" i="11"/>
  <c r="J299" i="11"/>
  <c r="I299" i="11"/>
  <c r="G299" i="11"/>
  <c r="F299" i="11"/>
  <c r="E299" i="11"/>
  <c r="D299" i="11"/>
  <c r="Q183" i="11" l="1"/>
  <c r="P183" i="11"/>
  <c r="O183" i="11"/>
  <c r="N183" i="11"/>
  <c r="L183" i="11"/>
  <c r="K183" i="11"/>
  <c r="J183" i="11"/>
  <c r="I183" i="11"/>
  <c r="G183" i="11"/>
  <c r="F183" i="11"/>
  <c r="E183" i="11"/>
  <c r="D183" i="11"/>
  <c r="H103" i="11" l="1"/>
  <c r="H99" i="11"/>
  <c r="Q94" i="11"/>
  <c r="P94" i="11"/>
  <c r="O94" i="11"/>
  <c r="L94" i="11"/>
  <c r="K94" i="11"/>
  <c r="J94" i="11"/>
  <c r="G94" i="11"/>
  <c r="F94" i="11"/>
  <c r="E94" i="11"/>
  <c r="Q88" i="11"/>
  <c r="L88" i="11"/>
  <c r="G88" i="11"/>
  <c r="N80" i="11"/>
  <c r="C87" i="11"/>
  <c r="M87" i="11"/>
  <c r="M86" i="11"/>
  <c r="M85" i="11"/>
  <c r="M84" i="11"/>
  <c r="M83" i="11"/>
  <c r="M82" i="11"/>
  <c r="M81" i="11"/>
  <c r="H87" i="11"/>
  <c r="H86" i="11"/>
  <c r="H85" i="11"/>
  <c r="H84" i="11"/>
  <c r="H83" i="11"/>
  <c r="H82" i="11"/>
  <c r="H81" i="11"/>
  <c r="C86" i="11"/>
  <c r="C85" i="11"/>
  <c r="C84" i="11"/>
  <c r="C83" i="11"/>
  <c r="C82" i="11"/>
  <c r="C81" i="11"/>
  <c r="I30" i="11"/>
  <c r="Q72" i="11"/>
  <c r="P72" i="11"/>
  <c r="O72" i="11"/>
  <c r="L72" i="11"/>
  <c r="K72" i="11"/>
  <c r="J72" i="11"/>
  <c r="G72" i="11"/>
  <c r="F72" i="11"/>
  <c r="E72" i="11"/>
  <c r="Q66" i="11"/>
  <c r="P66" i="11"/>
  <c r="O66" i="11"/>
  <c r="L66" i="11"/>
  <c r="K66" i="11"/>
  <c r="J66" i="11"/>
  <c r="G66" i="11"/>
  <c r="F66" i="11"/>
  <c r="E66" i="11"/>
  <c r="M79" i="11"/>
  <c r="H79" i="11"/>
  <c r="C79" i="11"/>
  <c r="M78" i="11"/>
  <c r="H78" i="11"/>
  <c r="C78" i="11"/>
  <c r="M77" i="11"/>
  <c r="H77" i="11"/>
  <c r="C77" i="11"/>
  <c r="M76" i="11"/>
  <c r="C76" i="11"/>
  <c r="M75" i="11"/>
  <c r="C75" i="11"/>
  <c r="M74" i="11"/>
  <c r="C74" i="11"/>
  <c r="C73" i="11"/>
  <c r="N72" i="11"/>
  <c r="I72" i="11"/>
  <c r="D72" i="11"/>
  <c r="M71" i="11"/>
  <c r="H71" i="11"/>
  <c r="C71" i="11"/>
  <c r="M70" i="11"/>
  <c r="H70" i="11"/>
  <c r="C70" i="11"/>
  <c r="M69" i="11"/>
  <c r="H69" i="11"/>
  <c r="C69" i="11"/>
  <c r="M68" i="11"/>
  <c r="H68" i="11"/>
  <c r="C68" i="11"/>
  <c r="M67" i="11"/>
  <c r="H67" i="11"/>
  <c r="C67" i="11"/>
  <c r="N66" i="11"/>
  <c r="I66" i="11"/>
  <c r="H66" i="11" s="1"/>
  <c r="D66" i="11"/>
  <c r="Q65" i="11"/>
  <c r="P65" i="11"/>
  <c r="O65" i="11"/>
  <c r="L65" i="11"/>
  <c r="K65" i="11"/>
  <c r="J65" i="11"/>
  <c r="G65" i="11"/>
  <c r="F65" i="11"/>
  <c r="E65" i="11"/>
  <c r="Q54" i="11"/>
  <c r="L54" i="11"/>
  <c r="G54" i="11"/>
  <c r="M64" i="11"/>
  <c r="H64" i="11"/>
  <c r="C64" i="11"/>
  <c r="M63" i="11"/>
  <c r="H63" i="11"/>
  <c r="C63" i="11"/>
  <c r="M62" i="11"/>
  <c r="H62" i="11"/>
  <c r="C62" i="11"/>
  <c r="M61" i="11"/>
  <c r="H61" i="11"/>
  <c r="C61" i="11"/>
  <c r="M60" i="11"/>
  <c r="H60" i="11"/>
  <c r="C60" i="11"/>
  <c r="M59" i="11"/>
  <c r="H59" i="11"/>
  <c r="C59" i="11"/>
  <c r="M58" i="11"/>
  <c r="H58" i="11"/>
  <c r="C58" i="11"/>
  <c r="M57" i="11"/>
  <c r="H57" i="11"/>
  <c r="C57" i="11"/>
  <c r="M56" i="11"/>
  <c r="C56" i="11"/>
  <c r="M55" i="11"/>
  <c r="H55" i="11"/>
  <c r="C55" i="11"/>
  <c r="P54" i="11"/>
  <c r="O54" i="11"/>
  <c r="N54" i="11"/>
  <c r="K54" i="11"/>
  <c r="J54" i="11"/>
  <c r="I54" i="11"/>
  <c r="F54" i="11"/>
  <c r="E54" i="11"/>
  <c r="D54" i="11"/>
  <c r="L80" i="11"/>
  <c r="G80" i="11"/>
  <c r="L48" i="11"/>
  <c r="G48" i="11"/>
  <c r="F48" i="11"/>
  <c r="L42" i="11"/>
  <c r="G42" i="11"/>
  <c r="L35" i="11"/>
  <c r="G35" i="11"/>
  <c r="L30" i="11"/>
  <c r="G30" i="11"/>
  <c r="G27" i="11"/>
  <c r="Q21" i="11"/>
  <c r="Q20" i="11" s="1"/>
  <c r="L21" i="11"/>
  <c r="G21" i="11"/>
  <c r="L50" i="11"/>
  <c r="G50" i="11"/>
  <c r="L52" i="11"/>
  <c r="G52" i="11"/>
  <c r="Q80" i="11"/>
  <c r="H47" i="11"/>
  <c r="Q104" i="11" l="1"/>
  <c r="M72" i="11"/>
  <c r="H72" i="11"/>
  <c r="C72" i="11"/>
  <c r="M66" i="11"/>
  <c r="C66" i="11"/>
  <c r="I65" i="11"/>
  <c r="H65" i="11" s="1"/>
  <c r="N65" i="11"/>
  <c r="M65" i="11" s="1"/>
  <c r="D65" i="11"/>
  <c r="C65" i="11" s="1"/>
  <c r="M54" i="11"/>
  <c r="H54" i="11"/>
  <c r="C54" i="11"/>
  <c r="L20" i="11"/>
  <c r="L104" i="11" s="1"/>
  <c r="G20" i="11"/>
  <c r="G104" i="11" s="1"/>
  <c r="Q150" i="11"/>
  <c r="P150" i="11"/>
  <c r="O150" i="11"/>
  <c r="N150" i="11"/>
  <c r="L150" i="11"/>
  <c r="K150" i="11"/>
  <c r="J150" i="11"/>
  <c r="I150" i="11"/>
  <c r="G150" i="11"/>
  <c r="F150" i="11"/>
  <c r="E150" i="11"/>
  <c r="D150" i="11"/>
  <c r="Q228" i="11"/>
  <c r="P228" i="11"/>
  <c r="O228" i="11"/>
  <c r="N228" i="11"/>
  <c r="M228" i="11"/>
  <c r="L228" i="11"/>
  <c r="K228" i="11"/>
  <c r="J228" i="11"/>
  <c r="I228" i="11"/>
  <c r="G228" i="11"/>
  <c r="F228" i="11"/>
  <c r="E228" i="11"/>
  <c r="D228" i="11"/>
  <c r="R65" i="11" l="1"/>
  <c r="R54" i="11"/>
  <c r="P304" i="11" l="1"/>
  <c r="O304" i="11"/>
  <c r="N304" i="11"/>
  <c r="K304" i="11"/>
  <c r="J304" i="11"/>
  <c r="I304" i="11"/>
  <c r="F304" i="11"/>
  <c r="E304" i="11"/>
  <c r="D304" i="11"/>
  <c r="M303" i="11"/>
  <c r="C303" i="11"/>
  <c r="M302" i="11"/>
  <c r="C302" i="11"/>
  <c r="M301" i="11"/>
  <c r="H301" i="11"/>
  <c r="C301" i="11"/>
  <c r="M298" i="11"/>
  <c r="H298" i="11"/>
  <c r="C298" i="11"/>
  <c r="M294" i="11"/>
  <c r="M296" i="11" s="1"/>
  <c r="H294" i="11"/>
  <c r="H296" i="11" s="1"/>
  <c r="C294" i="11"/>
  <c r="C296" i="11" s="1"/>
  <c r="P292" i="11"/>
  <c r="O292" i="11"/>
  <c r="N292" i="11"/>
  <c r="K292" i="11"/>
  <c r="J292" i="11"/>
  <c r="I292" i="11"/>
  <c r="F292" i="11"/>
  <c r="E292" i="11"/>
  <c r="D292" i="11"/>
  <c r="M291" i="11"/>
  <c r="H291" i="11"/>
  <c r="C291" i="11"/>
  <c r="M290" i="11"/>
  <c r="H290" i="11"/>
  <c r="C290" i="11"/>
  <c r="P287" i="11"/>
  <c r="O287" i="11"/>
  <c r="K287" i="11"/>
  <c r="J287" i="11"/>
  <c r="F287" i="11"/>
  <c r="E287" i="11"/>
  <c r="M286" i="11"/>
  <c r="H286" i="11"/>
  <c r="C286" i="11"/>
  <c r="N285" i="11"/>
  <c r="M285" i="11" s="1"/>
  <c r="I285" i="11"/>
  <c r="H285" i="11" s="1"/>
  <c r="D285" i="11"/>
  <c r="C285" i="11" s="1"/>
  <c r="M284" i="11"/>
  <c r="H284" i="11"/>
  <c r="C284" i="11"/>
  <c r="M283" i="11"/>
  <c r="H283" i="11"/>
  <c r="C283" i="11"/>
  <c r="M282" i="11"/>
  <c r="H282" i="11"/>
  <c r="C282" i="11"/>
  <c r="M281" i="11"/>
  <c r="C281" i="11"/>
  <c r="N280" i="11"/>
  <c r="M280" i="11" s="1"/>
  <c r="I280" i="11"/>
  <c r="H280" i="11" s="1"/>
  <c r="D280" i="11"/>
  <c r="C280" i="11" s="1"/>
  <c r="M279" i="11"/>
  <c r="H279" i="11"/>
  <c r="C279" i="11"/>
  <c r="M278" i="11"/>
  <c r="H278" i="11"/>
  <c r="C278" i="11"/>
  <c r="M277" i="11"/>
  <c r="H277" i="11"/>
  <c r="C277" i="11"/>
  <c r="N276" i="11"/>
  <c r="I276" i="11"/>
  <c r="H276" i="11" s="1"/>
  <c r="D276" i="11"/>
  <c r="M274" i="11"/>
  <c r="H274" i="11"/>
  <c r="C274" i="11"/>
  <c r="M273" i="11"/>
  <c r="H273" i="11"/>
  <c r="C273" i="11"/>
  <c r="M272" i="11"/>
  <c r="H272" i="11"/>
  <c r="C272" i="11"/>
  <c r="H271" i="11"/>
  <c r="C271" i="11"/>
  <c r="M270" i="11"/>
  <c r="H270" i="11"/>
  <c r="C270" i="11"/>
  <c r="I268" i="11"/>
  <c r="M267" i="11"/>
  <c r="H267" i="11"/>
  <c r="C267" i="11"/>
  <c r="M266" i="11"/>
  <c r="H266" i="11"/>
  <c r="C266" i="11"/>
  <c r="M265" i="11"/>
  <c r="H265" i="11"/>
  <c r="C265" i="11"/>
  <c r="M264" i="11"/>
  <c r="H264" i="11"/>
  <c r="C264" i="11"/>
  <c r="M263" i="11"/>
  <c r="H263" i="11"/>
  <c r="C263" i="11"/>
  <c r="M262" i="11"/>
  <c r="H262" i="11"/>
  <c r="C262" i="11"/>
  <c r="M261" i="11"/>
  <c r="H261" i="11"/>
  <c r="C261" i="11"/>
  <c r="M260" i="11"/>
  <c r="H260" i="11"/>
  <c r="C260" i="11"/>
  <c r="M259" i="11"/>
  <c r="H259" i="11"/>
  <c r="C259" i="11"/>
  <c r="Q258" i="11"/>
  <c r="P258" i="11"/>
  <c r="O258" i="11"/>
  <c r="N258" i="11"/>
  <c r="L258" i="11"/>
  <c r="K258" i="11"/>
  <c r="J258" i="11"/>
  <c r="J268" i="11" s="1"/>
  <c r="I258" i="11"/>
  <c r="G258" i="11"/>
  <c r="F258" i="11"/>
  <c r="E258" i="11"/>
  <c r="D258" i="11"/>
  <c r="C257" i="11"/>
  <c r="M256" i="11"/>
  <c r="H256" i="11"/>
  <c r="C256" i="11"/>
  <c r="M255" i="11"/>
  <c r="H255" i="11"/>
  <c r="C255" i="11"/>
  <c r="M254" i="11"/>
  <c r="H254" i="11"/>
  <c r="C254" i="11"/>
  <c r="M253" i="11"/>
  <c r="C253" i="11"/>
  <c r="M252" i="11"/>
  <c r="C252" i="11"/>
  <c r="M251" i="11"/>
  <c r="H251" i="11"/>
  <c r="C251" i="11"/>
  <c r="M250" i="11"/>
  <c r="H250" i="11"/>
  <c r="C250" i="11"/>
  <c r="M249" i="11"/>
  <c r="H249" i="11"/>
  <c r="C249" i="11"/>
  <c r="Q247" i="11"/>
  <c r="P247" i="11"/>
  <c r="N247" i="11"/>
  <c r="L247" i="11"/>
  <c r="K247" i="11"/>
  <c r="I247" i="11"/>
  <c r="G247" i="11"/>
  <c r="F247" i="11"/>
  <c r="F268" i="11" s="1"/>
  <c r="D247" i="11"/>
  <c r="P245" i="11"/>
  <c r="O245" i="11"/>
  <c r="N245" i="11"/>
  <c r="M245" i="11" s="1"/>
  <c r="K245" i="11"/>
  <c r="J245" i="11"/>
  <c r="I245" i="11"/>
  <c r="H245" i="11" s="1"/>
  <c r="F245" i="11"/>
  <c r="E245" i="11"/>
  <c r="D245" i="11"/>
  <c r="C245" i="11" s="1"/>
  <c r="M244" i="11"/>
  <c r="C244" i="11"/>
  <c r="M239" i="11"/>
  <c r="H239" i="11"/>
  <c r="C239" i="11"/>
  <c r="M238" i="11"/>
  <c r="H238" i="11"/>
  <c r="C238" i="11"/>
  <c r="M237" i="11"/>
  <c r="H237" i="11"/>
  <c r="C237" i="11"/>
  <c r="M236" i="11"/>
  <c r="H236" i="11"/>
  <c r="C236" i="11"/>
  <c r="M235" i="11"/>
  <c r="H235" i="11"/>
  <c r="C235" i="11"/>
  <c r="O234" i="11"/>
  <c r="N234" i="11"/>
  <c r="J234" i="11"/>
  <c r="I234" i="11"/>
  <c r="E234" i="11"/>
  <c r="D234" i="11"/>
  <c r="M233" i="11"/>
  <c r="H233" i="11"/>
  <c r="C233" i="11"/>
  <c r="H232" i="11"/>
  <c r="M231" i="11"/>
  <c r="H231" i="11"/>
  <c r="C231" i="11"/>
  <c r="O230" i="11"/>
  <c r="N230" i="11"/>
  <c r="J230" i="11"/>
  <c r="I230" i="11"/>
  <c r="E230" i="11"/>
  <c r="P240" i="11"/>
  <c r="K240" i="11"/>
  <c r="F240" i="11"/>
  <c r="H228" i="11"/>
  <c r="C228" i="11"/>
  <c r="M222" i="11"/>
  <c r="H222" i="11"/>
  <c r="C222" i="11"/>
  <c r="M221" i="11"/>
  <c r="C221" i="11"/>
  <c r="M220" i="11"/>
  <c r="H220" i="11"/>
  <c r="C220" i="11"/>
  <c r="M219" i="11"/>
  <c r="H219" i="11"/>
  <c r="C219" i="11"/>
  <c r="M218" i="11"/>
  <c r="H218" i="11"/>
  <c r="C218" i="11"/>
  <c r="M217" i="11"/>
  <c r="H217" i="11"/>
  <c r="C217" i="11"/>
  <c r="M216" i="11"/>
  <c r="H216" i="11"/>
  <c r="C216" i="11"/>
  <c r="M215" i="11"/>
  <c r="H215" i="11"/>
  <c r="C215" i="11"/>
  <c r="M214" i="11"/>
  <c r="H214" i="11"/>
  <c r="C214" i="11"/>
  <c r="M213" i="11"/>
  <c r="H213" i="11"/>
  <c r="C213" i="11"/>
  <c r="M212" i="11"/>
  <c r="H212" i="11"/>
  <c r="C212" i="11"/>
  <c r="M211" i="11"/>
  <c r="H211" i="11"/>
  <c r="C211" i="11"/>
  <c r="M210" i="11"/>
  <c r="H210" i="11"/>
  <c r="C210" i="11"/>
  <c r="M209" i="11"/>
  <c r="H209" i="11"/>
  <c r="C209" i="11"/>
  <c r="M208" i="11"/>
  <c r="H208" i="11"/>
  <c r="C208" i="11"/>
  <c r="M207" i="11"/>
  <c r="H207" i="11"/>
  <c r="C207" i="11"/>
  <c r="M206" i="11"/>
  <c r="H206" i="11"/>
  <c r="C206" i="11"/>
  <c r="M205" i="11"/>
  <c r="H205" i="11"/>
  <c r="C205" i="11"/>
  <c r="M204" i="11"/>
  <c r="H204" i="11"/>
  <c r="C204" i="11"/>
  <c r="P223" i="11"/>
  <c r="K223" i="11"/>
  <c r="F223" i="11"/>
  <c r="M202" i="11"/>
  <c r="H202" i="11"/>
  <c r="C202" i="11"/>
  <c r="M201" i="11"/>
  <c r="H201" i="11"/>
  <c r="C201" i="11"/>
  <c r="M200" i="11"/>
  <c r="H200" i="11"/>
  <c r="C200" i="11"/>
  <c r="M199" i="11"/>
  <c r="H199" i="11"/>
  <c r="C199" i="11"/>
  <c r="M198" i="11"/>
  <c r="H198" i="11"/>
  <c r="C198" i="11"/>
  <c r="M197" i="11"/>
  <c r="H197" i="11"/>
  <c r="C197" i="11"/>
  <c r="M196" i="11"/>
  <c r="H196" i="11"/>
  <c r="C196" i="11"/>
  <c r="M195" i="11"/>
  <c r="H195" i="11"/>
  <c r="C195" i="11"/>
  <c r="M194" i="11"/>
  <c r="H194" i="11"/>
  <c r="C194" i="11"/>
  <c r="M193" i="11"/>
  <c r="H193" i="11"/>
  <c r="C193" i="11"/>
  <c r="M192" i="11"/>
  <c r="H192" i="11"/>
  <c r="C192" i="11"/>
  <c r="M191" i="11"/>
  <c r="H191" i="11"/>
  <c r="C191" i="11"/>
  <c r="M190" i="11"/>
  <c r="H190" i="11"/>
  <c r="C190" i="11"/>
  <c r="M189" i="11"/>
  <c r="H189" i="11"/>
  <c r="C189" i="11"/>
  <c r="M188" i="11"/>
  <c r="H188" i="11"/>
  <c r="C188" i="11"/>
  <c r="M183" i="11"/>
  <c r="H183" i="11"/>
  <c r="C183" i="11"/>
  <c r="M182" i="11"/>
  <c r="H182" i="11"/>
  <c r="C182" i="11"/>
  <c r="M181" i="11"/>
  <c r="H181" i="11"/>
  <c r="C181" i="11"/>
  <c r="M180" i="11"/>
  <c r="H180" i="11"/>
  <c r="C180" i="11"/>
  <c r="M179" i="11"/>
  <c r="H179" i="11"/>
  <c r="C179" i="11"/>
  <c r="M178" i="11"/>
  <c r="H178" i="11"/>
  <c r="C178" i="11"/>
  <c r="M177" i="11"/>
  <c r="H177" i="11"/>
  <c r="C177" i="11"/>
  <c r="M176" i="11"/>
  <c r="H176" i="11"/>
  <c r="C176" i="11"/>
  <c r="M175" i="11"/>
  <c r="H175" i="11"/>
  <c r="C175" i="11"/>
  <c r="M174" i="11"/>
  <c r="H174" i="11"/>
  <c r="C174" i="11"/>
  <c r="M173" i="11"/>
  <c r="H173" i="11"/>
  <c r="C173" i="11"/>
  <c r="M172" i="11"/>
  <c r="H172" i="11"/>
  <c r="C172" i="11"/>
  <c r="M171" i="11"/>
  <c r="H171" i="11"/>
  <c r="C171" i="11"/>
  <c r="Q169" i="11"/>
  <c r="P169" i="11"/>
  <c r="O169" i="11"/>
  <c r="N169" i="11"/>
  <c r="L169" i="11"/>
  <c r="K169" i="11"/>
  <c r="J169" i="11"/>
  <c r="J185" i="11" s="1"/>
  <c r="I169" i="11"/>
  <c r="I185" i="11" s="1"/>
  <c r="G169" i="11"/>
  <c r="F169" i="11"/>
  <c r="E169" i="11"/>
  <c r="D169" i="11"/>
  <c r="M167" i="11"/>
  <c r="H167" i="11"/>
  <c r="H150" i="11" s="1"/>
  <c r="C167" i="11"/>
  <c r="C150" i="11" s="1"/>
  <c r="M166" i="11"/>
  <c r="M164" i="11"/>
  <c r="H164" i="11"/>
  <c r="C164" i="11"/>
  <c r="M163" i="11"/>
  <c r="H163" i="11"/>
  <c r="C163" i="11"/>
  <c r="M162" i="11"/>
  <c r="H162" i="11"/>
  <c r="C162" i="11"/>
  <c r="M161" i="11"/>
  <c r="H161" i="11"/>
  <c r="C161" i="11"/>
  <c r="M159" i="11"/>
  <c r="H159" i="11"/>
  <c r="C159" i="11"/>
  <c r="M158" i="11"/>
  <c r="H158" i="11"/>
  <c r="C158" i="11"/>
  <c r="M157" i="11"/>
  <c r="H157" i="11"/>
  <c r="C157" i="11"/>
  <c r="M156" i="11"/>
  <c r="H156" i="11"/>
  <c r="C156" i="11"/>
  <c r="M155" i="11"/>
  <c r="H155" i="11"/>
  <c r="C155" i="11"/>
  <c r="M154" i="11"/>
  <c r="H154" i="11"/>
  <c r="C154" i="11"/>
  <c r="M153" i="11"/>
  <c r="H153" i="11"/>
  <c r="C153" i="11"/>
  <c r="M152" i="11"/>
  <c r="H152" i="11"/>
  <c r="C152" i="11"/>
  <c r="M151" i="11"/>
  <c r="P148" i="11"/>
  <c r="O148" i="11"/>
  <c r="N148" i="11"/>
  <c r="K148" i="11"/>
  <c r="J148" i="11"/>
  <c r="F148" i="11"/>
  <c r="E148" i="11"/>
  <c r="D148" i="11"/>
  <c r="M147" i="11"/>
  <c r="M148" i="11" s="1"/>
  <c r="H147" i="11"/>
  <c r="C147" i="11"/>
  <c r="C148" i="11" s="1"/>
  <c r="P145" i="11"/>
  <c r="O145" i="11"/>
  <c r="N145" i="11"/>
  <c r="K145" i="11"/>
  <c r="J145" i="11"/>
  <c r="I145" i="11"/>
  <c r="F145" i="11"/>
  <c r="E145" i="11"/>
  <c r="D145" i="11"/>
  <c r="M144" i="11"/>
  <c r="H144" i="11"/>
  <c r="C144" i="11"/>
  <c r="H143" i="11"/>
  <c r="C143" i="11"/>
  <c r="M142" i="11"/>
  <c r="C142" i="11"/>
  <c r="P140" i="11"/>
  <c r="O140" i="11"/>
  <c r="N140" i="11"/>
  <c r="M140" i="11" s="1"/>
  <c r="K140" i="11"/>
  <c r="J140" i="11"/>
  <c r="I140" i="11"/>
  <c r="H140" i="11" s="1"/>
  <c r="F140" i="11"/>
  <c r="E140" i="11"/>
  <c r="D140" i="11"/>
  <c r="C140" i="11" s="1"/>
  <c r="M138" i="11"/>
  <c r="H138" i="11"/>
  <c r="C138" i="11"/>
  <c r="H137" i="11"/>
  <c r="M134" i="11"/>
  <c r="H134" i="11"/>
  <c r="C134" i="11"/>
  <c r="N133" i="11"/>
  <c r="M133" i="11" s="1"/>
  <c r="I133" i="11"/>
  <c r="H133" i="11" s="1"/>
  <c r="D133" i="11"/>
  <c r="C133" i="11" s="1"/>
  <c r="M132" i="11"/>
  <c r="H132" i="11"/>
  <c r="C132" i="11"/>
  <c r="P131" i="11"/>
  <c r="O131" i="11"/>
  <c r="N131" i="11"/>
  <c r="K131" i="11"/>
  <c r="J131" i="11"/>
  <c r="I131" i="11"/>
  <c r="F131" i="11"/>
  <c r="E131" i="11"/>
  <c r="D131" i="11"/>
  <c r="M128" i="11"/>
  <c r="H128" i="11"/>
  <c r="C128" i="11"/>
  <c r="M127" i="11"/>
  <c r="H127" i="11"/>
  <c r="C127" i="11"/>
  <c r="M126" i="11"/>
  <c r="H126" i="11"/>
  <c r="C126" i="11"/>
  <c r="M125" i="11"/>
  <c r="H125" i="11"/>
  <c r="C125" i="11"/>
  <c r="C124" i="11"/>
  <c r="M123" i="11"/>
  <c r="H123" i="11"/>
  <c r="C123" i="11"/>
  <c r="M122" i="11"/>
  <c r="H122" i="11"/>
  <c r="C122" i="11"/>
  <c r="M120" i="11"/>
  <c r="H120" i="11"/>
  <c r="C120" i="11"/>
  <c r="M119" i="11"/>
  <c r="H119" i="11"/>
  <c r="C119" i="11"/>
  <c r="M118" i="11"/>
  <c r="H118" i="11"/>
  <c r="C118" i="11"/>
  <c r="M117" i="11"/>
  <c r="H117" i="11"/>
  <c r="C117" i="11"/>
  <c r="M116" i="11"/>
  <c r="H116" i="11"/>
  <c r="C116" i="11"/>
  <c r="M115" i="11"/>
  <c r="H115" i="11"/>
  <c r="C115" i="11"/>
  <c r="H114" i="11"/>
  <c r="C114" i="11"/>
  <c r="M113" i="11"/>
  <c r="H113" i="11"/>
  <c r="C113" i="11"/>
  <c r="M112" i="11"/>
  <c r="H112" i="11"/>
  <c r="C112" i="11"/>
  <c r="M111" i="11"/>
  <c r="H111" i="11"/>
  <c r="C111" i="11"/>
  <c r="M109" i="11"/>
  <c r="C109" i="11"/>
  <c r="M108" i="11"/>
  <c r="H108" i="11"/>
  <c r="C108" i="11"/>
  <c r="M107" i="11"/>
  <c r="H107" i="11"/>
  <c r="C107" i="11"/>
  <c r="P106" i="11"/>
  <c r="O106" i="11"/>
  <c r="N106" i="11"/>
  <c r="K106" i="11"/>
  <c r="J106" i="11"/>
  <c r="I106" i="11"/>
  <c r="F106" i="11"/>
  <c r="E106" i="11"/>
  <c r="D106" i="11"/>
  <c r="M103" i="11"/>
  <c r="C103" i="11"/>
  <c r="M102" i="11"/>
  <c r="H102" i="11"/>
  <c r="C102" i="11"/>
  <c r="M101" i="11"/>
  <c r="H101" i="11"/>
  <c r="C101" i="11"/>
  <c r="M100" i="11"/>
  <c r="H100" i="11"/>
  <c r="C100" i="11"/>
  <c r="M99" i="11"/>
  <c r="C99" i="11"/>
  <c r="H98" i="11"/>
  <c r="C98" i="11"/>
  <c r="M97" i="11"/>
  <c r="H97" i="11"/>
  <c r="C97" i="11"/>
  <c r="M96" i="11"/>
  <c r="H96" i="11"/>
  <c r="C96" i="11"/>
  <c r="M95" i="11"/>
  <c r="H95" i="11"/>
  <c r="C95" i="11"/>
  <c r="N94" i="11"/>
  <c r="I94" i="11"/>
  <c r="H94" i="11" s="1"/>
  <c r="D94" i="11"/>
  <c r="M93" i="11"/>
  <c r="H93" i="11"/>
  <c r="C93" i="11"/>
  <c r="M92" i="11"/>
  <c r="H92" i="11"/>
  <c r="C92" i="11"/>
  <c r="M91" i="11"/>
  <c r="H91" i="11"/>
  <c r="C91" i="11"/>
  <c r="M90" i="11"/>
  <c r="H90" i="11"/>
  <c r="C90" i="11"/>
  <c r="M89" i="11"/>
  <c r="H89" i="11"/>
  <c r="C89" i="11"/>
  <c r="P88" i="11"/>
  <c r="O88" i="11"/>
  <c r="N88" i="11"/>
  <c r="K88" i="11"/>
  <c r="J88" i="11"/>
  <c r="I88" i="11"/>
  <c r="F88" i="11"/>
  <c r="E88" i="11"/>
  <c r="D88" i="11"/>
  <c r="P80" i="11"/>
  <c r="O80" i="11"/>
  <c r="K80" i="11"/>
  <c r="J80" i="11"/>
  <c r="I80" i="11"/>
  <c r="F80" i="11"/>
  <c r="E80" i="11"/>
  <c r="D80" i="11"/>
  <c r="M53" i="11"/>
  <c r="H53" i="11"/>
  <c r="C53" i="11"/>
  <c r="P52" i="11"/>
  <c r="O52" i="11"/>
  <c r="N52" i="11"/>
  <c r="K52" i="11"/>
  <c r="J52" i="11"/>
  <c r="I52" i="11"/>
  <c r="F52" i="11"/>
  <c r="E52" i="11"/>
  <c r="D52" i="11"/>
  <c r="M51" i="11"/>
  <c r="H51" i="11"/>
  <c r="C51" i="11"/>
  <c r="P50" i="11"/>
  <c r="O50" i="11"/>
  <c r="N50" i="11"/>
  <c r="K50" i="11"/>
  <c r="J50" i="11"/>
  <c r="I50" i="11"/>
  <c r="F50" i="11"/>
  <c r="E50" i="11"/>
  <c r="D50" i="11"/>
  <c r="M49" i="11"/>
  <c r="H49" i="11"/>
  <c r="H48" i="11" s="1"/>
  <c r="C49" i="11"/>
  <c r="P48" i="11"/>
  <c r="O48" i="11"/>
  <c r="N48" i="11"/>
  <c r="M48" i="11" s="1"/>
  <c r="K48" i="11"/>
  <c r="J48" i="11"/>
  <c r="I48" i="11"/>
  <c r="E48" i="11"/>
  <c r="D48" i="11"/>
  <c r="C48" i="11" s="1"/>
  <c r="M47" i="11"/>
  <c r="C47" i="11"/>
  <c r="M46" i="11"/>
  <c r="H46" i="11"/>
  <c r="C46" i="11"/>
  <c r="M45" i="11"/>
  <c r="H45" i="11"/>
  <c r="C45" i="11"/>
  <c r="M44" i="11"/>
  <c r="H44" i="11"/>
  <c r="C44" i="11"/>
  <c r="M43" i="11"/>
  <c r="H43" i="11"/>
  <c r="C43" i="11"/>
  <c r="P42" i="11"/>
  <c r="O42" i="11"/>
  <c r="N42" i="11"/>
  <c r="K42" i="11"/>
  <c r="J42" i="11"/>
  <c r="I42" i="11"/>
  <c r="F42" i="11"/>
  <c r="E42" i="11"/>
  <c r="D42" i="11"/>
  <c r="M41" i="11"/>
  <c r="H41" i="11"/>
  <c r="C41" i="11"/>
  <c r="M40" i="11"/>
  <c r="H40" i="11"/>
  <c r="C40" i="11"/>
  <c r="M39" i="11"/>
  <c r="H39" i="11"/>
  <c r="C39" i="11"/>
  <c r="M38" i="11"/>
  <c r="H38" i="11"/>
  <c r="C38" i="11"/>
  <c r="M37" i="11"/>
  <c r="H37" i="11"/>
  <c r="C37" i="11"/>
  <c r="M36" i="11"/>
  <c r="H36" i="11"/>
  <c r="C36" i="11"/>
  <c r="P35" i="11"/>
  <c r="O35" i="11"/>
  <c r="N35" i="11"/>
  <c r="K35" i="11"/>
  <c r="J35" i="11"/>
  <c r="I35" i="11"/>
  <c r="F35" i="11"/>
  <c r="E35" i="11"/>
  <c r="D35" i="11"/>
  <c r="M34" i="11"/>
  <c r="H34" i="11"/>
  <c r="C34" i="11"/>
  <c r="M33" i="11"/>
  <c r="H33" i="11"/>
  <c r="C33" i="11"/>
  <c r="M32" i="11"/>
  <c r="H32" i="11"/>
  <c r="C32" i="11"/>
  <c r="M31" i="11"/>
  <c r="H31" i="11"/>
  <c r="H30" i="11" s="1"/>
  <c r="C31" i="11"/>
  <c r="P30" i="11"/>
  <c r="O30" i="11"/>
  <c r="N30" i="11"/>
  <c r="M30" i="11" s="1"/>
  <c r="K30" i="11"/>
  <c r="J30" i="11"/>
  <c r="F30" i="11"/>
  <c r="E30" i="11"/>
  <c r="D30" i="11"/>
  <c r="C30" i="11" s="1"/>
  <c r="C29" i="11"/>
  <c r="M28" i="11"/>
  <c r="H28" i="11"/>
  <c r="P27" i="11"/>
  <c r="O27" i="11"/>
  <c r="N27" i="11"/>
  <c r="M27" i="11" s="1"/>
  <c r="K27" i="11"/>
  <c r="J27" i="11"/>
  <c r="I27" i="11"/>
  <c r="F27" i="11"/>
  <c r="E27" i="11"/>
  <c r="D27" i="11"/>
  <c r="C27" i="11" s="1"/>
  <c r="P21" i="11"/>
  <c r="O21" i="11"/>
  <c r="N21" i="11"/>
  <c r="K21" i="11"/>
  <c r="J21" i="11"/>
  <c r="I21" i="11"/>
  <c r="F21" i="11"/>
  <c r="E21" i="11"/>
  <c r="D21" i="11"/>
  <c r="Q268" i="11" l="1"/>
  <c r="Q305" i="11" s="1"/>
  <c r="K268" i="11"/>
  <c r="P268" i="11"/>
  <c r="R296" i="11"/>
  <c r="L268" i="11"/>
  <c r="R140" i="11"/>
  <c r="R148" i="11"/>
  <c r="J240" i="11"/>
  <c r="R245" i="11"/>
  <c r="N268" i="11"/>
  <c r="F135" i="11"/>
  <c r="N287" i="11"/>
  <c r="M287" i="11" s="1"/>
  <c r="N240" i="11"/>
  <c r="D268" i="11"/>
  <c r="M234" i="11"/>
  <c r="M145" i="11"/>
  <c r="J135" i="11"/>
  <c r="C234" i="11"/>
  <c r="J20" i="11"/>
  <c r="J104" i="11" s="1"/>
  <c r="M150" i="11"/>
  <c r="R150" i="11" s="1"/>
  <c r="O20" i="11"/>
  <c r="O104" i="11" s="1"/>
  <c r="C121" i="11"/>
  <c r="C145" i="11"/>
  <c r="C169" i="11"/>
  <c r="C106" i="11"/>
  <c r="F20" i="11"/>
  <c r="F104" i="11" s="1"/>
  <c r="C42" i="11"/>
  <c r="M42" i="11"/>
  <c r="H88" i="11"/>
  <c r="M88" i="11"/>
  <c r="C94" i="11"/>
  <c r="M94" i="11"/>
  <c r="K135" i="11"/>
  <c r="P20" i="11"/>
  <c r="P104" i="11" s="1"/>
  <c r="D135" i="11"/>
  <c r="I135" i="11"/>
  <c r="N135" i="11"/>
  <c r="I223" i="11"/>
  <c r="O240" i="11"/>
  <c r="H234" i="11"/>
  <c r="R234" i="11"/>
  <c r="D287" i="11"/>
  <c r="C287" i="11" s="1"/>
  <c r="M276" i="11"/>
  <c r="K185" i="11"/>
  <c r="R210" i="11"/>
  <c r="H27" i="11"/>
  <c r="K20" i="11"/>
  <c r="K104" i="11" s="1"/>
  <c r="K305" i="11" s="1"/>
  <c r="H42" i="11"/>
  <c r="C88" i="11"/>
  <c r="E185" i="11"/>
  <c r="H169" i="11"/>
  <c r="R30" i="11"/>
  <c r="H106" i="11"/>
  <c r="C110" i="11"/>
  <c r="M110" i="11"/>
  <c r="M121" i="11"/>
  <c r="C131" i="11"/>
  <c r="H131" i="11"/>
  <c r="E20" i="11"/>
  <c r="E104" i="11" s="1"/>
  <c r="C35" i="11"/>
  <c r="H35" i="11"/>
  <c r="M35" i="11"/>
  <c r="C50" i="11"/>
  <c r="H50" i="11"/>
  <c r="M50" i="11"/>
  <c r="C52" i="11"/>
  <c r="H52" i="11"/>
  <c r="M52" i="11"/>
  <c r="C80" i="11"/>
  <c r="H80" i="11"/>
  <c r="M80" i="11"/>
  <c r="E135" i="11"/>
  <c r="M106" i="11"/>
  <c r="H121" i="11"/>
  <c r="H145" i="11"/>
  <c r="F185" i="11"/>
  <c r="N185" i="11"/>
  <c r="M185" i="11" s="1"/>
  <c r="E240" i="11"/>
  <c r="M230" i="11"/>
  <c r="C247" i="11"/>
  <c r="H247" i="11"/>
  <c r="C276" i="11"/>
  <c r="I287" i="11"/>
  <c r="H287" i="11" s="1"/>
  <c r="C292" i="11"/>
  <c r="H292" i="11"/>
  <c r="M292" i="11"/>
  <c r="C299" i="11"/>
  <c r="H299" i="11"/>
  <c r="C304" i="11"/>
  <c r="H304" i="11"/>
  <c r="M304" i="11"/>
  <c r="R48" i="11"/>
  <c r="H185" i="11"/>
  <c r="D185" i="11"/>
  <c r="M169" i="11"/>
  <c r="H230" i="11"/>
  <c r="I240" i="11"/>
  <c r="H240" i="11" s="1"/>
  <c r="M247" i="11"/>
  <c r="H110" i="11"/>
  <c r="C258" i="11"/>
  <c r="H258" i="11"/>
  <c r="M258" i="11"/>
  <c r="E268" i="11"/>
  <c r="M299" i="11"/>
  <c r="C187" i="11"/>
  <c r="D223" i="11"/>
  <c r="O135" i="11"/>
  <c r="M21" i="11"/>
  <c r="N20" i="11"/>
  <c r="N104" i="11" s="1"/>
  <c r="M104" i="11" s="1"/>
  <c r="R27" i="11"/>
  <c r="P135" i="11"/>
  <c r="P185" i="11"/>
  <c r="M187" i="11"/>
  <c r="N223" i="11"/>
  <c r="O223" i="11"/>
  <c r="M203" i="11"/>
  <c r="R228" i="11"/>
  <c r="C232" i="11"/>
  <c r="D230" i="11"/>
  <c r="R230" i="11" s="1"/>
  <c r="C21" i="11"/>
  <c r="D20" i="11"/>
  <c r="D104" i="11" s="1"/>
  <c r="R183" i="11"/>
  <c r="E223" i="11"/>
  <c r="C203" i="11"/>
  <c r="M240" i="11"/>
  <c r="M18" i="11"/>
  <c r="H21" i="11"/>
  <c r="I20" i="11"/>
  <c r="I104" i="11" s="1"/>
  <c r="M131" i="11"/>
  <c r="R133" i="11"/>
  <c r="O185" i="11"/>
  <c r="J223" i="11"/>
  <c r="H203" i="11"/>
  <c r="G268" i="11"/>
  <c r="G305" i="11" s="1"/>
  <c r="H187" i="11"/>
  <c r="N305" i="11" l="1"/>
  <c r="M268" i="11"/>
  <c r="F305" i="11"/>
  <c r="E305" i="11"/>
  <c r="P305" i="11"/>
  <c r="J305" i="11"/>
  <c r="H268" i="11"/>
  <c r="L305" i="11"/>
  <c r="O305" i="11"/>
  <c r="I305" i="11"/>
  <c r="H104" i="11"/>
  <c r="R299" i="11"/>
  <c r="R131" i="11"/>
  <c r="R304" i="11"/>
  <c r="C104" i="11"/>
  <c r="R287" i="11"/>
  <c r="C268" i="11"/>
  <c r="R268" i="11" s="1"/>
  <c r="R94" i="11"/>
  <c r="R169" i="11"/>
  <c r="C185" i="11"/>
  <c r="R185" i="11" s="1"/>
  <c r="C135" i="11"/>
  <c r="R121" i="11"/>
  <c r="R106" i="11"/>
  <c r="R145" i="11"/>
  <c r="R88" i="11"/>
  <c r="R52" i="11"/>
  <c r="R80" i="11"/>
  <c r="R50" i="11"/>
  <c r="R42" i="11"/>
  <c r="R35" i="11"/>
  <c r="H20" i="11"/>
  <c r="H223" i="11"/>
  <c r="H135" i="11"/>
  <c r="C18" i="11"/>
  <c r="R18" i="11" s="1"/>
  <c r="H18" i="11"/>
  <c r="R203" i="11"/>
  <c r="M135" i="11"/>
  <c r="R135" i="11" s="1"/>
  <c r="R110" i="11"/>
  <c r="C223" i="11"/>
  <c r="M223" i="11"/>
  <c r="R187" i="11"/>
  <c r="M20" i="11"/>
  <c r="C20" i="11"/>
  <c r="C230" i="11"/>
  <c r="D240" i="11"/>
  <c r="D305" i="11" s="1"/>
  <c r="C305" i="11" s="1"/>
  <c r="R21" i="11"/>
  <c r="M305" i="11" l="1"/>
  <c r="H305" i="11"/>
  <c r="R223" i="11"/>
  <c r="R20" i="11"/>
  <c r="C307" i="11"/>
  <c r="H307" i="11"/>
  <c r="M307" i="11"/>
  <c r="C240" i="11"/>
  <c r="R240" i="11"/>
  <c r="R104" i="11" l="1"/>
  <c r="R305" i="11" l="1"/>
  <c r="H225" i="3"/>
  <c r="M215" i="3"/>
  <c r="H215" i="3"/>
  <c r="C215" i="3"/>
  <c r="M359" i="3" l="1"/>
  <c r="H359" i="3"/>
  <c r="C359" i="3"/>
  <c r="M358" i="3"/>
  <c r="H358" i="3"/>
  <c r="C358" i="3"/>
  <c r="M357" i="3"/>
  <c r="H357" i="3"/>
  <c r="C357" i="3"/>
  <c r="M356" i="3"/>
  <c r="H356" i="3"/>
  <c r="C356" i="3"/>
  <c r="M355" i="3"/>
  <c r="H355" i="3"/>
  <c r="C355" i="3"/>
  <c r="M354" i="3"/>
  <c r="H354" i="3"/>
  <c r="C354" i="3"/>
  <c r="M353" i="3"/>
  <c r="H353" i="3"/>
  <c r="C353" i="3"/>
  <c r="H352" i="3"/>
  <c r="C352" i="3"/>
  <c r="E360" i="3"/>
  <c r="M350" i="3"/>
  <c r="H350" i="3"/>
  <c r="C350" i="3"/>
  <c r="M349" i="3"/>
  <c r="H349" i="3"/>
  <c r="C349" i="3"/>
  <c r="M348" i="3"/>
  <c r="H348" i="3"/>
  <c r="C348" i="3"/>
  <c r="M347" i="3"/>
  <c r="H347" i="3"/>
  <c r="C347" i="3"/>
  <c r="M346" i="3"/>
  <c r="H346" i="3"/>
  <c r="C346" i="3"/>
  <c r="M345" i="3"/>
  <c r="H345" i="3"/>
  <c r="C345" i="3"/>
  <c r="M344" i="3"/>
  <c r="H344" i="3"/>
  <c r="C344" i="3"/>
  <c r="M343" i="3"/>
  <c r="H343" i="3"/>
  <c r="C343" i="3"/>
  <c r="O394" i="3"/>
  <c r="P394" i="3"/>
  <c r="N394" i="3"/>
  <c r="J394" i="3"/>
  <c r="K394" i="3"/>
  <c r="I394" i="3"/>
  <c r="E394" i="3"/>
  <c r="F394" i="3"/>
  <c r="D394" i="3"/>
  <c r="M393" i="3"/>
  <c r="C393" i="3"/>
  <c r="M392" i="3"/>
  <c r="H392" i="3"/>
  <c r="C392" i="3"/>
  <c r="M341" i="3" l="1"/>
  <c r="H341" i="3"/>
  <c r="C341" i="3"/>
  <c r="C394" i="3"/>
  <c r="H394" i="3"/>
  <c r="M394" i="3"/>
  <c r="G360" i="3"/>
  <c r="G447" i="3" s="1"/>
  <c r="Q447" i="3"/>
  <c r="M351" i="3"/>
  <c r="D360" i="3"/>
  <c r="F360" i="3"/>
  <c r="L447" i="3"/>
  <c r="H351" i="3"/>
  <c r="C351" i="3"/>
  <c r="D390" i="3"/>
  <c r="I315" i="3"/>
  <c r="H315" i="3" s="1"/>
  <c r="D315" i="3"/>
  <c r="C315" i="3" s="1"/>
  <c r="C360" i="3" l="1"/>
  <c r="H360" i="3"/>
  <c r="M360" i="3"/>
  <c r="M324" i="3"/>
  <c r="H324" i="3"/>
  <c r="C324" i="3"/>
  <c r="M323" i="3"/>
  <c r="H323" i="3"/>
  <c r="C323" i="3"/>
  <c r="M321" i="3"/>
  <c r="H321" i="3"/>
  <c r="C321" i="3"/>
  <c r="M318" i="3"/>
  <c r="H318" i="3"/>
  <c r="C318" i="3"/>
  <c r="M317" i="3"/>
  <c r="H317" i="3"/>
  <c r="C317" i="3"/>
  <c r="M316" i="3"/>
  <c r="H316" i="3"/>
  <c r="C316" i="3"/>
  <c r="O314" i="3"/>
  <c r="O329" i="3" s="1"/>
  <c r="N314" i="3"/>
  <c r="N329" i="3" s="1"/>
  <c r="N447" i="3" s="1"/>
  <c r="J314" i="3"/>
  <c r="J329" i="3" s="1"/>
  <c r="I314" i="3"/>
  <c r="I329" i="3" s="1"/>
  <c r="E314" i="3"/>
  <c r="E329" i="3" s="1"/>
  <c r="D314" i="3"/>
  <c r="C373" i="3"/>
  <c r="M18" i="3"/>
  <c r="M17" i="3"/>
  <c r="M16" i="3"/>
  <c r="M15" i="3"/>
  <c r="P14" i="3"/>
  <c r="O14" i="3"/>
  <c r="K14" i="3"/>
  <c r="J14" i="3"/>
  <c r="F14" i="3"/>
  <c r="E14" i="3"/>
  <c r="M13" i="3"/>
  <c r="M11" i="3"/>
  <c r="M10" i="3"/>
  <c r="H10" i="3"/>
  <c r="C10" i="3"/>
  <c r="P9" i="3"/>
  <c r="O9" i="3"/>
  <c r="K9" i="3"/>
  <c r="J9" i="3"/>
  <c r="F9" i="3"/>
  <c r="E9" i="3"/>
  <c r="C30" i="3"/>
  <c r="H30" i="3"/>
  <c r="M30" i="3"/>
  <c r="C31" i="3"/>
  <c r="H31" i="3"/>
  <c r="M31" i="3"/>
  <c r="C32" i="3"/>
  <c r="H32" i="3"/>
  <c r="M32" i="3"/>
  <c r="C33" i="3"/>
  <c r="H33" i="3"/>
  <c r="M33" i="3"/>
  <c r="I447" i="3" l="1"/>
  <c r="M329" i="3"/>
  <c r="F20" i="3"/>
  <c r="F447" i="3" s="1"/>
  <c r="O20" i="3"/>
  <c r="O447" i="3" s="1"/>
  <c r="J20" i="3"/>
  <c r="J447" i="3" s="1"/>
  <c r="P20" i="3"/>
  <c r="P447" i="3" s="1"/>
  <c r="E20" i="3"/>
  <c r="E447" i="3" s="1"/>
  <c r="K20" i="3"/>
  <c r="K447" i="3" s="1"/>
  <c r="H329" i="3"/>
  <c r="M9" i="3"/>
  <c r="M14" i="3"/>
  <c r="R360" i="3"/>
  <c r="R312" i="3"/>
  <c r="M314" i="3"/>
  <c r="D329" i="3"/>
  <c r="C329" i="3" s="1"/>
  <c r="R319" i="3"/>
  <c r="H314" i="3"/>
  <c r="C314" i="3"/>
  <c r="R314" i="3"/>
  <c r="R339" i="3"/>
  <c r="R23" i="3"/>
  <c r="M166" i="3"/>
  <c r="H166" i="3"/>
  <c r="C166" i="3"/>
  <c r="M447" i="3" l="1"/>
  <c r="H447" i="3"/>
  <c r="M20" i="3"/>
  <c r="C20" i="3"/>
  <c r="H20" i="3"/>
  <c r="R329" i="3"/>
  <c r="R20" i="3" l="1"/>
  <c r="M124" i="3"/>
  <c r="H124" i="3"/>
  <c r="C124" i="3"/>
  <c r="N168" i="7" l="1"/>
  <c r="N174" i="7"/>
  <c r="I174" i="7"/>
  <c r="I168" i="7"/>
  <c r="C174" i="7"/>
  <c r="D174" i="7"/>
  <c r="D168" i="7"/>
  <c r="H168" i="7"/>
  <c r="H173" i="7"/>
  <c r="C173" i="7"/>
  <c r="M173" i="7"/>
  <c r="I237" i="7" l="1"/>
  <c r="D237" i="7"/>
  <c r="N237" i="7" l="1"/>
  <c r="M234" i="7"/>
  <c r="M232" i="7"/>
  <c r="H234" i="7"/>
  <c r="H232" i="7"/>
  <c r="C232" i="7"/>
  <c r="C234" i="7"/>
  <c r="N106" i="7" l="1"/>
  <c r="I106" i="7"/>
  <c r="D106" i="7"/>
  <c r="M113" i="7"/>
  <c r="M114" i="7"/>
  <c r="H113" i="7"/>
  <c r="H114" i="7"/>
  <c r="C113" i="7"/>
  <c r="C114" i="7"/>
  <c r="N97" i="7"/>
  <c r="I97" i="7"/>
  <c r="D97" i="7"/>
  <c r="M105" i="7"/>
  <c r="H105" i="7"/>
  <c r="C105" i="7"/>
  <c r="N154" i="7" l="1"/>
  <c r="I154" i="7"/>
  <c r="H154" i="7" s="1"/>
  <c r="D154" i="7"/>
  <c r="M156" i="7"/>
  <c r="H156" i="7"/>
  <c r="C156" i="7"/>
  <c r="T217" i="7" l="1"/>
  <c r="T209" i="7"/>
  <c r="T228" i="7"/>
  <c r="T215" i="7"/>
  <c r="T211" i="7"/>
  <c r="N210" i="7"/>
  <c r="N208" i="7" s="1"/>
  <c r="O219" i="7"/>
  <c r="T229" i="7" l="1"/>
  <c r="N191" i="7"/>
  <c r="D10" i="7" l="1"/>
  <c r="D31" i="7"/>
  <c r="D24" i="7"/>
  <c r="D19" i="7"/>
  <c r="M18" i="7"/>
  <c r="P258" i="7" l="1"/>
  <c r="O258" i="7"/>
  <c r="N258" i="7"/>
  <c r="K258" i="7"/>
  <c r="J258" i="7"/>
  <c r="I258" i="7"/>
  <c r="F258" i="7"/>
  <c r="E258" i="7"/>
  <c r="D258" i="7"/>
  <c r="M257" i="7"/>
  <c r="H257" i="7"/>
  <c r="C257" i="7"/>
  <c r="M256" i="7"/>
  <c r="H256" i="7"/>
  <c r="C256" i="7"/>
  <c r="M255" i="7"/>
  <c r="H255" i="7"/>
  <c r="C255" i="7"/>
  <c r="P253" i="7"/>
  <c r="O253" i="7"/>
  <c r="N253" i="7"/>
  <c r="K253" i="7"/>
  <c r="J253" i="7"/>
  <c r="I253" i="7"/>
  <c r="F253" i="7"/>
  <c r="E253" i="7"/>
  <c r="D253" i="7"/>
  <c r="M252" i="7"/>
  <c r="H252" i="7"/>
  <c r="C252" i="7"/>
  <c r="M251" i="7"/>
  <c r="H251" i="7"/>
  <c r="C251" i="7"/>
  <c r="P249" i="7"/>
  <c r="O249" i="7"/>
  <c r="K249" i="7"/>
  <c r="J249" i="7"/>
  <c r="F249" i="7"/>
  <c r="E249" i="7"/>
  <c r="M248" i="7"/>
  <c r="H248" i="7"/>
  <c r="C248" i="7"/>
  <c r="N247" i="7"/>
  <c r="I247" i="7"/>
  <c r="H247" i="7"/>
  <c r="D247" i="7"/>
  <c r="M246" i="7"/>
  <c r="H246" i="7"/>
  <c r="C246" i="7"/>
  <c r="M245" i="7"/>
  <c r="H245" i="7"/>
  <c r="C245" i="7"/>
  <c r="M244" i="7"/>
  <c r="H244" i="7"/>
  <c r="C244" i="7"/>
  <c r="M243" i="7"/>
  <c r="H243" i="7"/>
  <c r="C243" i="7"/>
  <c r="N242" i="7"/>
  <c r="M242" i="7" s="1"/>
  <c r="I242" i="7"/>
  <c r="H242" i="7" s="1"/>
  <c r="D242" i="7"/>
  <c r="C242" i="7" s="1"/>
  <c r="M241" i="7"/>
  <c r="H241" i="7"/>
  <c r="C241" i="7"/>
  <c r="M240" i="7"/>
  <c r="H240" i="7"/>
  <c r="C240" i="7"/>
  <c r="N239" i="7"/>
  <c r="M239" i="7" s="1"/>
  <c r="I239" i="7"/>
  <c r="D239" i="7"/>
  <c r="C239" i="7" s="1"/>
  <c r="M237" i="7"/>
  <c r="H237" i="7"/>
  <c r="C237" i="7"/>
  <c r="M236" i="7"/>
  <c r="H236" i="7"/>
  <c r="C236" i="7"/>
  <c r="M235" i="7"/>
  <c r="H235" i="7"/>
  <c r="C235" i="7"/>
  <c r="M233" i="7"/>
  <c r="H233" i="7"/>
  <c r="C233" i="7"/>
  <c r="M231" i="7"/>
  <c r="H231" i="7"/>
  <c r="C231" i="7"/>
  <c r="O229" i="7"/>
  <c r="J229" i="7"/>
  <c r="I229" i="7"/>
  <c r="D229" i="7"/>
  <c r="M228" i="7"/>
  <c r="H228" i="7"/>
  <c r="C228" i="7"/>
  <c r="M227" i="7"/>
  <c r="H227" i="7"/>
  <c r="C227" i="7"/>
  <c r="M226" i="7"/>
  <c r="H226" i="7"/>
  <c r="C226" i="7"/>
  <c r="M225" i="7"/>
  <c r="H225" i="7"/>
  <c r="C225" i="7"/>
  <c r="M224" i="7"/>
  <c r="H224" i="7"/>
  <c r="C224" i="7"/>
  <c r="M223" i="7"/>
  <c r="H223" i="7"/>
  <c r="C223" i="7"/>
  <c r="M222" i="7"/>
  <c r="H222" i="7"/>
  <c r="C222" i="7"/>
  <c r="M221" i="7"/>
  <c r="H221" i="7"/>
  <c r="C221" i="7"/>
  <c r="M220" i="7"/>
  <c r="H220" i="7"/>
  <c r="C220" i="7"/>
  <c r="Q219" i="7"/>
  <c r="P219" i="7"/>
  <c r="N219" i="7"/>
  <c r="N229" i="7" s="1"/>
  <c r="L219" i="7"/>
  <c r="K219" i="7"/>
  <c r="J219" i="7"/>
  <c r="I219" i="7"/>
  <c r="G219" i="7"/>
  <c r="F219" i="7"/>
  <c r="E219" i="7"/>
  <c r="D219" i="7"/>
  <c r="M218" i="7"/>
  <c r="H218" i="7"/>
  <c r="C218" i="7"/>
  <c r="M217" i="7"/>
  <c r="H217" i="7"/>
  <c r="C217" i="7"/>
  <c r="M216" i="7"/>
  <c r="H216" i="7"/>
  <c r="C216" i="7"/>
  <c r="M215" i="7"/>
  <c r="H215" i="7"/>
  <c r="C215" i="7"/>
  <c r="M214" i="7"/>
  <c r="H214" i="7"/>
  <c r="C214" i="7"/>
  <c r="M213" i="7"/>
  <c r="H213" i="7"/>
  <c r="C213" i="7"/>
  <c r="M212" i="7"/>
  <c r="H212" i="7"/>
  <c r="C212" i="7"/>
  <c r="M211" i="7"/>
  <c r="H211" i="7"/>
  <c r="C211" i="7"/>
  <c r="M210" i="7"/>
  <c r="H210" i="7"/>
  <c r="C210" i="7"/>
  <c r="M209" i="7"/>
  <c r="H209" i="7"/>
  <c r="C209" i="7"/>
  <c r="Q208" i="7"/>
  <c r="Q229" i="7" s="1"/>
  <c r="Q259" i="7" s="1"/>
  <c r="P208" i="7"/>
  <c r="O208" i="7"/>
  <c r="L208" i="7"/>
  <c r="L229" i="7" s="1"/>
  <c r="L259" i="7" s="1"/>
  <c r="K208" i="7"/>
  <c r="K229" i="7" s="1"/>
  <c r="J208" i="7"/>
  <c r="I208" i="7"/>
  <c r="G208" i="7"/>
  <c r="G229" i="7" s="1"/>
  <c r="G259" i="7" s="1"/>
  <c r="F208" i="7"/>
  <c r="F229" i="7" s="1"/>
  <c r="E208" i="7"/>
  <c r="D208" i="7"/>
  <c r="P206" i="7"/>
  <c r="O206" i="7"/>
  <c r="N206" i="7"/>
  <c r="M206" i="7" s="1"/>
  <c r="K206" i="7"/>
  <c r="J206" i="7"/>
  <c r="I206" i="7"/>
  <c r="H206" i="7" s="1"/>
  <c r="F206" i="7"/>
  <c r="E206" i="7"/>
  <c r="D206" i="7"/>
  <c r="C206" i="7" s="1"/>
  <c r="M205" i="7"/>
  <c r="H205" i="7"/>
  <c r="C205" i="7"/>
  <c r="M204" i="7"/>
  <c r="H204" i="7"/>
  <c r="C204" i="7"/>
  <c r="M203" i="7"/>
  <c r="H203" i="7"/>
  <c r="C203" i="7"/>
  <c r="M200" i="7"/>
  <c r="H200" i="7"/>
  <c r="C200" i="7"/>
  <c r="M199" i="7"/>
  <c r="H199" i="7"/>
  <c r="C199" i="7"/>
  <c r="M198" i="7"/>
  <c r="H198" i="7"/>
  <c r="C198" i="7"/>
  <c r="M197" i="7"/>
  <c r="H197" i="7"/>
  <c r="C197" i="7"/>
  <c r="M196" i="7"/>
  <c r="H196" i="7"/>
  <c r="C196" i="7"/>
  <c r="O195" i="7"/>
  <c r="N195" i="7"/>
  <c r="N201" i="7" s="1"/>
  <c r="J195" i="7"/>
  <c r="I195" i="7"/>
  <c r="E195" i="7"/>
  <c r="D195" i="7"/>
  <c r="M194" i="7"/>
  <c r="H194" i="7"/>
  <c r="C194" i="7"/>
  <c r="M193" i="7"/>
  <c r="H193" i="7"/>
  <c r="C193" i="7"/>
  <c r="M192" i="7"/>
  <c r="H192" i="7"/>
  <c r="C192" i="7"/>
  <c r="O191" i="7"/>
  <c r="J191" i="7"/>
  <c r="J201" i="7" s="1"/>
  <c r="I191" i="7"/>
  <c r="E191" i="7"/>
  <c r="D191" i="7"/>
  <c r="P189" i="7"/>
  <c r="P201" i="7" s="1"/>
  <c r="O189" i="7"/>
  <c r="K189" i="7"/>
  <c r="K201" i="7" s="1"/>
  <c r="J189" i="7"/>
  <c r="M188" i="7"/>
  <c r="H188" i="7"/>
  <c r="C188" i="7"/>
  <c r="N187" i="7"/>
  <c r="M187" i="7"/>
  <c r="I187" i="7"/>
  <c r="F187" i="7"/>
  <c r="F189" i="7" s="1"/>
  <c r="E187" i="7"/>
  <c r="E189" i="7" s="1"/>
  <c r="D187" i="7"/>
  <c r="C187" i="7" s="1"/>
  <c r="M186" i="7"/>
  <c r="H186" i="7"/>
  <c r="C186" i="7"/>
  <c r="M185" i="7"/>
  <c r="H185" i="7"/>
  <c r="C185" i="7"/>
  <c r="N184" i="7"/>
  <c r="M184" i="7"/>
  <c r="I184" i="7"/>
  <c r="H184" i="7" s="1"/>
  <c r="F184" i="7"/>
  <c r="F201" i="7" s="1"/>
  <c r="E184" i="7"/>
  <c r="D184" i="7"/>
  <c r="M183" i="7"/>
  <c r="H183" i="7"/>
  <c r="C183" i="7"/>
  <c r="M182" i="7"/>
  <c r="H182" i="7"/>
  <c r="C182" i="7"/>
  <c r="N181" i="7"/>
  <c r="N189" i="7" s="1"/>
  <c r="M189" i="7" s="1"/>
  <c r="I181" i="7"/>
  <c r="H181" i="7" s="1"/>
  <c r="F181" i="7"/>
  <c r="E181" i="7"/>
  <c r="D181" i="7"/>
  <c r="P179" i="7"/>
  <c r="O179" i="7"/>
  <c r="N179" i="7"/>
  <c r="K179" i="7"/>
  <c r="J179" i="7"/>
  <c r="I179" i="7"/>
  <c r="F179" i="7"/>
  <c r="E179" i="7"/>
  <c r="D179" i="7"/>
  <c r="M178" i="7"/>
  <c r="H178" i="7"/>
  <c r="C178" i="7"/>
  <c r="M177" i="7"/>
  <c r="H177" i="7"/>
  <c r="C177" i="7"/>
  <c r="M176" i="7"/>
  <c r="H176" i="7"/>
  <c r="C176" i="7"/>
  <c r="M172" i="7"/>
  <c r="H172" i="7"/>
  <c r="C172" i="7"/>
  <c r="M171" i="7"/>
  <c r="H171" i="7"/>
  <c r="C171" i="7"/>
  <c r="M170" i="7"/>
  <c r="H170" i="7"/>
  <c r="C170" i="7"/>
  <c r="M169" i="7"/>
  <c r="H169" i="7"/>
  <c r="C169" i="7"/>
  <c r="P168" i="7"/>
  <c r="O168" i="7"/>
  <c r="K168" i="7"/>
  <c r="J168" i="7"/>
  <c r="F168" i="7"/>
  <c r="E168" i="7"/>
  <c r="M167" i="7"/>
  <c r="H167" i="7"/>
  <c r="C167" i="7"/>
  <c r="M166" i="7"/>
  <c r="H166" i="7"/>
  <c r="C166" i="7"/>
  <c r="M165" i="7"/>
  <c r="H165" i="7"/>
  <c r="C165" i="7"/>
  <c r="M164" i="7"/>
  <c r="H164" i="7"/>
  <c r="C164" i="7"/>
  <c r="P163" i="7"/>
  <c r="P174" i="7" s="1"/>
  <c r="O163" i="7"/>
  <c r="O174" i="7" s="1"/>
  <c r="N163" i="7"/>
  <c r="K163" i="7"/>
  <c r="J163" i="7"/>
  <c r="J174" i="7" s="1"/>
  <c r="I163" i="7"/>
  <c r="F163" i="7"/>
  <c r="E163" i="7"/>
  <c r="E174" i="7" s="1"/>
  <c r="D163" i="7"/>
  <c r="M160" i="7"/>
  <c r="H160" i="7"/>
  <c r="C160" i="7"/>
  <c r="M159" i="7"/>
  <c r="H159" i="7"/>
  <c r="C159" i="7"/>
  <c r="M158" i="7"/>
  <c r="H158" i="7"/>
  <c r="C158" i="7"/>
  <c r="M157" i="7"/>
  <c r="H157" i="7"/>
  <c r="C157" i="7"/>
  <c r="M155" i="7"/>
  <c r="H155" i="7"/>
  <c r="C155" i="7"/>
  <c r="M154" i="7"/>
  <c r="C154" i="7"/>
  <c r="M153" i="7"/>
  <c r="H153" i="7"/>
  <c r="C153" i="7"/>
  <c r="M152" i="7"/>
  <c r="H152" i="7"/>
  <c r="C152" i="7"/>
  <c r="M151" i="7"/>
  <c r="H151" i="7"/>
  <c r="C151" i="7"/>
  <c r="M150" i="7"/>
  <c r="H150" i="7"/>
  <c r="C150" i="7"/>
  <c r="M149" i="7"/>
  <c r="H149" i="7"/>
  <c r="C149" i="7"/>
  <c r="P148" i="7"/>
  <c r="P161" i="7" s="1"/>
  <c r="O148" i="7"/>
  <c r="O161" i="7" s="1"/>
  <c r="N148" i="7"/>
  <c r="K148" i="7"/>
  <c r="K161" i="7" s="1"/>
  <c r="J148" i="7"/>
  <c r="J161" i="7" s="1"/>
  <c r="I148" i="7"/>
  <c r="F148" i="7"/>
  <c r="F161" i="7" s="1"/>
  <c r="E148" i="7"/>
  <c r="E161" i="7" s="1"/>
  <c r="D148" i="7"/>
  <c r="M147" i="7"/>
  <c r="H147" i="7"/>
  <c r="C147" i="7"/>
  <c r="M146" i="7"/>
  <c r="H146" i="7"/>
  <c r="C146" i="7"/>
  <c r="M145" i="7"/>
  <c r="H145" i="7"/>
  <c r="C145" i="7"/>
  <c r="M144" i="7"/>
  <c r="H144" i="7"/>
  <c r="C144" i="7"/>
  <c r="N143" i="7"/>
  <c r="M143" i="7" s="1"/>
  <c r="I143" i="7"/>
  <c r="D143" i="7"/>
  <c r="P141" i="7"/>
  <c r="O141" i="7"/>
  <c r="K141" i="7"/>
  <c r="J141" i="7"/>
  <c r="F141" i="7"/>
  <c r="E141" i="7"/>
  <c r="M140" i="7"/>
  <c r="H140" i="7"/>
  <c r="C140" i="7"/>
  <c r="N139" i="7"/>
  <c r="M139" i="7" s="1"/>
  <c r="I139" i="7"/>
  <c r="D139" i="7"/>
  <c r="C139" i="7" s="1"/>
  <c r="M138" i="7"/>
  <c r="H138" i="7"/>
  <c r="C138" i="7"/>
  <c r="M137" i="7"/>
  <c r="H137" i="7"/>
  <c r="C137" i="7"/>
  <c r="N136" i="7"/>
  <c r="M136" i="7" s="1"/>
  <c r="I136" i="7"/>
  <c r="H136" i="7" s="1"/>
  <c r="D136" i="7"/>
  <c r="C136" i="7" s="1"/>
  <c r="M135" i="7"/>
  <c r="H135" i="7"/>
  <c r="C135" i="7"/>
  <c r="N134" i="7"/>
  <c r="M134" i="7" s="1"/>
  <c r="I134" i="7"/>
  <c r="H134" i="7" s="1"/>
  <c r="D134" i="7"/>
  <c r="C134" i="7" s="1"/>
  <c r="P132" i="7"/>
  <c r="O132" i="7"/>
  <c r="N132" i="7"/>
  <c r="K132" i="7"/>
  <c r="J132" i="7"/>
  <c r="I132" i="7"/>
  <c r="F132" i="7"/>
  <c r="E132" i="7"/>
  <c r="D132" i="7"/>
  <c r="M131" i="7"/>
  <c r="M132" i="7" s="1"/>
  <c r="H131" i="7"/>
  <c r="H132" i="7" s="1"/>
  <c r="C131" i="7"/>
  <c r="C132" i="7" s="1"/>
  <c r="P129" i="7"/>
  <c r="O129" i="7"/>
  <c r="N129" i="7"/>
  <c r="K129" i="7"/>
  <c r="J129" i="7"/>
  <c r="I129" i="7"/>
  <c r="F129" i="7"/>
  <c r="E129" i="7"/>
  <c r="D129" i="7"/>
  <c r="M128" i="7"/>
  <c r="H128" i="7"/>
  <c r="C128" i="7"/>
  <c r="M127" i="7"/>
  <c r="H127" i="7"/>
  <c r="C127" i="7"/>
  <c r="M126" i="7"/>
  <c r="H126" i="7"/>
  <c r="C126" i="7"/>
  <c r="P124" i="7"/>
  <c r="O124" i="7"/>
  <c r="N124" i="7"/>
  <c r="M124" i="7" s="1"/>
  <c r="K124" i="7"/>
  <c r="J124" i="7"/>
  <c r="I124" i="7"/>
  <c r="H124" i="7" s="1"/>
  <c r="F124" i="7"/>
  <c r="E124" i="7"/>
  <c r="D124" i="7"/>
  <c r="C124" i="7" s="1"/>
  <c r="M123" i="7"/>
  <c r="H123" i="7"/>
  <c r="C123" i="7"/>
  <c r="C122" i="7"/>
  <c r="M121" i="7"/>
  <c r="C121" i="7"/>
  <c r="M118" i="7"/>
  <c r="H118" i="7"/>
  <c r="C118" i="7"/>
  <c r="N117" i="7"/>
  <c r="M117" i="7" s="1"/>
  <c r="I117" i="7"/>
  <c r="H117" i="7" s="1"/>
  <c r="D117" i="7"/>
  <c r="C117" i="7" s="1"/>
  <c r="M116" i="7"/>
  <c r="H116" i="7"/>
  <c r="C116" i="7"/>
  <c r="P115" i="7"/>
  <c r="O115" i="7"/>
  <c r="N115" i="7"/>
  <c r="K115" i="7"/>
  <c r="J115" i="7"/>
  <c r="I115" i="7"/>
  <c r="F115" i="7"/>
  <c r="E115" i="7"/>
  <c r="D115" i="7"/>
  <c r="M112" i="7"/>
  <c r="H112" i="7"/>
  <c r="C112" i="7"/>
  <c r="M111" i="7"/>
  <c r="H111" i="7"/>
  <c r="C111" i="7"/>
  <c r="M110" i="7"/>
  <c r="H110" i="7"/>
  <c r="C110" i="7"/>
  <c r="M109" i="7"/>
  <c r="H109" i="7"/>
  <c r="C109" i="7"/>
  <c r="M108" i="7"/>
  <c r="H108" i="7"/>
  <c r="C108" i="7"/>
  <c r="M107" i="7"/>
  <c r="H107" i="7"/>
  <c r="C107" i="7"/>
  <c r="M106" i="7"/>
  <c r="H106" i="7"/>
  <c r="F106" i="7"/>
  <c r="E106" i="7"/>
  <c r="M104" i="7"/>
  <c r="H104" i="7"/>
  <c r="C104" i="7"/>
  <c r="M103" i="7"/>
  <c r="H103" i="7"/>
  <c r="C103" i="7"/>
  <c r="M102" i="7"/>
  <c r="H102" i="7"/>
  <c r="C102" i="7"/>
  <c r="M101" i="7"/>
  <c r="H101" i="7"/>
  <c r="C101" i="7"/>
  <c r="M100" i="7"/>
  <c r="H100" i="7"/>
  <c r="C100" i="7"/>
  <c r="M99" i="7"/>
  <c r="H99" i="7"/>
  <c r="C99" i="7"/>
  <c r="M98" i="7"/>
  <c r="H98" i="7"/>
  <c r="C98" i="7"/>
  <c r="P97" i="7"/>
  <c r="O97" i="7"/>
  <c r="K97" i="7"/>
  <c r="J97" i="7"/>
  <c r="F97" i="7"/>
  <c r="E97" i="7"/>
  <c r="M96" i="7"/>
  <c r="H96" i="7"/>
  <c r="C96" i="7"/>
  <c r="M95" i="7"/>
  <c r="H95" i="7"/>
  <c r="C95" i="7"/>
  <c r="M94" i="7"/>
  <c r="H94" i="7"/>
  <c r="C94" i="7"/>
  <c r="P93" i="7"/>
  <c r="O93" i="7"/>
  <c r="N93" i="7"/>
  <c r="K93" i="7"/>
  <c r="J93" i="7"/>
  <c r="I93" i="7"/>
  <c r="F93" i="7"/>
  <c r="E93" i="7"/>
  <c r="D93" i="7"/>
  <c r="M90" i="7"/>
  <c r="H90" i="7"/>
  <c r="C90" i="7"/>
  <c r="M89" i="7"/>
  <c r="H89" i="7"/>
  <c r="C89" i="7"/>
  <c r="M88" i="7"/>
  <c r="H88" i="7"/>
  <c r="C88" i="7"/>
  <c r="M87" i="7"/>
  <c r="H87" i="7"/>
  <c r="C87" i="7"/>
  <c r="M86" i="7"/>
  <c r="H86" i="7"/>
  <c r="C86" i="7"/>
  <c r="M85" i="7"/>
  <c r="H85" i="7"/>
  <c r="C85" i="7"/>
  <c r="M84" i="7"/>
  <c r="H84" i="7"/>
  <c r="C84" i="7"/>
  <c r="M83" i="7"/>
  <c r="H83" i="7"/>
  <c r="C83" i="7"/>
  <c r="P82" i="7"/>
  <c r="O82" i="7"/>
  <c r="N82" i="7"/>
  <c r="K82" i="7"/>
  <c r="J82" i="7"/>
  <c r="I82" i="7"/>
  <c r="H82" i="7" s="1"/>
  <c r="F82" i="7"/>
  <c r="E82" i="7"/>
  <c r="D82" i="7"/>
  <c r="M81" i="7"/>
  <c r="H81" i="7"/>
  <c r="C81" i="7"/>
  <c r="M80" i="7"/>
  <c r="H80" i="7"/>
  <c r="C80" i="7"/>
  <c r="M79" i="7"/>
  <c r="H79" i="7"/>
  <c r="C79" i="7"/>
  <c r="M78" i="7"/>
  <c r="H78" i="7"/>
  <c r="C78" i="7"/>
  <c r="P77" i="7"/>
  <c r="O77" i="7"/>
  <c r="N77" i="7"/>
  <c r="K77" i="7"/>
  <c r="J77" i="7"/>
  <c r="I77" i="7"/>
  <c r="F77" i="7"/>
  <c r="E77" i="7"/>
  <c r="D77" i="7"/>
  <c r="M76" i="7"/>
  <c r="H76" i="7"/>
  <c r="C76" i="7"/>
  <c r="M75" i="7"/>
  <c r="H75" i="7"/>
  <c r="C75" i="7"/>
  <c r="M74" i="7"/>
  <c r="H74" i="7"/>
  <c r="C74" i="7"/>
  <c r="M73" i="7"/>
  <c r="H73" i="7"/>
  <c r="C73" i="7"/>
  <c r="M72" i="7"/>
  <c r="H72" i="7"/>
  <c r="C72" i="7"/>
  <c r="M71" i="7"/>
  <c r="H71" i="7"/>
  <c r="C71" i="7"/>
  <c r="M70" i="7"/>
  <c r="H70" i="7"/>
  <c r="C70" i="7"/>
  <c r="M69" i="7"/>
  <c r="H69" i="7"/>
  <c r="C69" i="7"/>
  <c r="M68" i="7"/>
  <c r="H68" i="7"/>
  <c r="C68" i="7"/>
  <c r="M67" i="7"/>
  <c r="H67" i="7"/>
  <c r="C67" i="7"/>
  <c r="P66" i="7"/>
  <c r="O66" i="7"/>
  <c r="N66" i="7"/>
  <c r="K66" i="7"/>
  <c r="J66" i="7"/>
  <c r="I66" i="7"/>
  <c r="F66" i="7"/>
  <c r="E66" i="7"/>
  <c r="D66" i="7"/>
  <c r="M65" i="7"/>
  <c r="H65" i="7"/>
  <c r="C65" i="7"/>
  <c r="M64" i="7"/>
  <c r="H64" i="7"/>
  <c r="C64" i="7"/>
  <c r="M63" i="7"/>
  <c r="H63" i="7"/>
  <c r="C63" i="7"/>
  <c r="M62" i="7"/>
  <c r="H62" i="7"/>
  <c r="C62" i="7"/>
  <c r="M61" i="7"/>
  <c r="H61" i="7"/>
  <c r="C61" i="7"/>
  <c r="M60" i="7"/>
  <c r="H60" i="7"/>
  <c r="C60" i="7"/>
  <c r="M59" i="7"/>
  <c r="H59" i="7"/>
  <c r="C59" i="7"/>
  <c r="N58" i="7"/>
  <c r="M58" i="7" s="1"/>
  <c r="I58" i="7"/>
  <c r="H58" i="7" s="1"/>
  <c r="D58" i="7"/>
  <c r="C58" i="7" s="1"/>
  <c r="M57" i="7"/>
  <c r="H57" i="7"/>
  <c r="C57" i="7"/>
  <c r="M56" i="7"/>
  <c r="H56" i="7"/>
  <c r="C56" i="7"/>
  <c r="M55" i="7"/>
  <c r="H55" i="7"/>
  <c r="C55" i="7"/>
  <c r="M54" i="7"/>
  <c r="H54" i="7"/>
  <c r="C54" i="7"/>
  <c r="M53" i="7"/>
  <c r="H53" i="7"/>
  <c r="C53" i="7"/>
  <c r="N52" i="7"/>
  <c r="M52" i="7" s="1"/>
  <c r="I52" i="7"/>
  <c r="D52" i="7"/>
  <c r="C52" i="7" s="1"/>
  <c r="P51" i="7"/>
  <c r="O51" i="7"/>
  <c r="K51" i="7"/>
  <c r="J51" i="7"/>
  <c r="F51" i="7"/>
  <c r="E51" i="7"/>
  <c r="M50" i="7"/>
  <c r="H50" i="7"/>
  <c r="C50" i="7"/>
  <c r="M49" i="7"/>
  <c r="H49" i="7"/>
  <c r="C49" i="7"/>
  <c r="M48" i="7"/>
  <c r="H48" i="7"/>
  <c r="C48" i="7"/>
  <c r="M47" i="7"/>
  <c r="H47" i="7"/>
  <c r="C47" i="7"/>
  <c r="M46" i="7"/>
  <c r="H46" i="7"/>
  <c r="C46" i="7"/>
  <c r="M45" i="7"/>
  <c r="H45" i="7"/>
  <c r="C45" i="7"/>
  <c r="M44" i="7"/>
  <c r="H44" i="7"/>
  <c r="C44" i="7"/>
  <c r="P43" i="7"/>
  <c r="O43" i="7"/>
  <c r="N43" i="7"/>
  <c r="K43" i="7"/>
  <c r="J43" i="7"/>
  <c r="I43" i="7"/>
  <c r="F43" i="7"/>
  <c r="E43" i="7"/>
  <c r="D43" i="7"/>
  <c r="M42" i="7"/>
  <c r="H42" i="7"/>
  <c r="C42" i="7"/>
  <c r="P41" i="7"/>
  <c r="O41" i="7"/>
  <c r="N41" i="7"/>
  <c r="K41" i="7"/>
  <c r="J41" i="7"/>
  <c r="I41" i="7"/>
  <c r="F41" i="7"/>
  <c r="E41" i="7"/>
  <c r="D41" i="7"/>
  <c r="M40" i="7"/>
  <c r="H40" i="7"/>
  <c r="C40" i="7"/>
  <c r="P39" i="7"/>
  <c r="O39" i="7"/>
  <c r="N39" i="7"/>
  <c r="K39" i="7"/>
  <c r="J39" i="7"/>
  <c r="I39" i="7"/>
  <c r="F39" i="7"/>
  <c r="E39" i="7"/>
  <c r="D39" i="7"/>
  <c r="M38" i="7"/>
  <c r="H38" i="7"/>
  <c r="H37" i="7" s="1"/>
  <c r="C38" i="7"/>
  <c r="P37" i="7"/>
  <c r="O37" i="7"/>
  <c r="N37" i="7"/>
  <c r="M37" i="7" s="1"/>
  <c r="K37" i="7"/>
  <c r="J37" i="7"/>
  <c r="I37" i="7"/>
  <c r="F37" i="7"/>
  <c r="E37" i="7"/>
  <c r="D37" i="7"/>
  <c r="C37" i="7" s="1"/>
  <c r="M36" i="7"/>
  <c r="H36" i="7"/>
  <c r="C36" i="7"/>
  <c r="M35" i="7"/>
  <c r="H35" i="7"/>
  <c r="C35" i="7"/>
  <c r="M34" i="7"/>
  <c r="H34" i="7"/>
  <c r="C34" i="7"/>
  <c r="M33" i="7"/>
  <c r="H33" i="7"/>
  <c r="C33" i="7"/>
  <c r="M32" i="7"/>
  <c r="H32" i="7"/>
  <c r="C32" i="7"/>
  <c r="P31" i="7"/>
  <c r="O31" i="7"/>
  <c r="N31" i="7"/>
  <c r="K31" i="7"/>
  <c r="J31" i="7"/>
  <c r="I31" i="7"/>
  <c r="F31" i="7"/>
  <c r="E31" i="7"/>
  <c r="M30" i="7"/>
  <c r="H30" i="7"/>
  <c r="C30" i="7"/>
  <c r="M29" i="7"/>
  <c r="H29" i="7"/>
  <c r="C29" i="7"/>
  <c r="M28" i="7"/>
  <c r="H28" i="7"/>
  <c r="C28" i="7"/>
  <c r="M27" i="7"/>
  <c r="H27" i="7"/>
  <c r="C27" i="7"/>
  <c r="M26" i="7"/>
  <c r="H26" i="7"/>
  <c r="C26" i="7"/>
  <c r="M25" i="7"/>
  <c r="H25" i="7"/>
  <c r="C25" i="7"/>
  <c r="P24" i="7"/>
  <c r="O24" i="7"/>
  <c r="N24" i="7"/>
  <c r="K24" i="7"/>
  <c r="J24" i="7"/>
  <c r="I24" i="7"/>
  <c r="F24" i="7"/>
  <c r="E24" i="7"/>
  <c r="M23" i="7"/>
  <c r="H23" i="7"/>
  <c r="C23" i="7"/>
  <c r="M22" i="7"/>
  <c r="H22" i="7"/>
  <c r="C22" i="7"/>
  <c r="M21" i="7"/>
  <c r="H21" i="7"/>
  <c r="C21" i="7"/>
  <c r="M20" i="7"/>
  <c r="H20" i="7"/>
  <c r="C20" i="7"/>
  <c r="P19" i="7"/>
  <c r="O19" i="7"/>
  <c r="N19" i="7"/>
  <c r="M19" i="7" s="1"/>
  <c r="K19" i="7"/>
  <c r="J19" i="7"/>
  <c r="I19" i="7"/>
  <c r="F19" i="7"/>
  <c r="E19" i="7"/>
  <c r="C19" i="7"/>
  <c r="H18" i="7"/>
  <c r="C18" i="7"/>
  <c r="M17" i="7"/>
  <c r="H17" i="7"/>
  <c r="C17" i="7"/>
  <c r="P16" i="7"/>
  <c r="O16" i="7"/>
  <c r="N16" i="7"/>
  <c r="M16" i="7" s="1"/>
  <c r="K16" i="7"/>
  <c r="J16" i="7"/>
  <c r="I16" i="7"/>
  <c r="F16" i="7"/>
  <c r="E16" i="7"/>
  <c r="D16" i="7"/>
  <c r="C16" i="7" s="1"/>
  <c r="M15" i="7"/>
  <c r="H15" i="7"/>
  <c r="C15" i="7"/>
  <c r="M14" i="7"/>
  <c r="H14" i="7"/>
  <c r="C14" i="7"/>
  <c r="M13" i="7"/>
  <c r="H13" i="7"/>
  <c r="C13" i="7"/>
  <c r="M12" i="7"/>
  <c r="H12" i="7"/>
  <c r="C12" i="7"/>
  <c r="M11" i="7"/>
  <c r="H11" i="7"/>
  <c r="C11" i="7"/>
  <c r="P10" i="7"/>
  <c r="O10" i="7"/>
  <c r="N10" i="7"/>
  <c r="K10" i="7"/>
  <c r="J10" i="7"/>
  <c r="I10" i="7"/>
  <c r="F10" i="7"/>
  <c r="E10" i="7"/>
  <c r="H41" i="7" l="1"/>
  <c r="C41" i="7"/>
  <c r="N119" i="7"/>
  <c r="M97" i="7"/>
  <c r="K174" i="7"/>
  <c r="J9" i="7"/>
  <c r="J91" i="7" s="1"/>
  <c r="C31" i="7"/>
  <c r="M148" i="7"/>
  <c r="C106" i="7"/>
  <c r="C253" i="7"/>
  <c r="C39" i="7"/>
  <c r="M41" i="7"/>
  <c r="M43" i="7"/>
  <c r="C66" i="7"/>
  <c r="C77" i="7"/>
  <c r="C82" i="7"/>
  <c r="D161" i="7"/>
  <c r="C181" i="7"/>
  <c r="C115" i="7"/>
  <c r="F174" i="7"/>
  <c r="C219" i="7"/>
  <c r="E119" i="7"/>
  <c r="C97" i="7"/>
  <c r="M168" i="7"/>
  <c r="E9" i="7"/>
  <c r="E91" i="7" s="1"/>
  <c r="E259" i="7" s="1"/>
  <c r="H16" i="7"/>
  <c r="H19" i="7"/>
  <c r="O9" i="7"/>
  <c r="O91" i="7" s="1"/>
  <c r="H43" i="7"/>
  <c r="H174" i="7"/>
  <c r="H148" i="7"/>
  <c r="P9" i="7"/>
  <c r="H31" i="7"/>
  <c r="H39" i="7"/>
  <c r="H77" i="7"/>
  <c r="F119" i="7"/>
  <c r="R97" i="7"/>
  <c r="J119" i="7"/>
  <c r="H115" i="7"/>
  <c r="R124" i="7"/>
  <c r="H129" i="7"/>
  <c r="M174" i="7"/>
  <c r="I189" i="7"/>
  <c r="H189" i="7" s="1"/>
  <c r="D201" i="7"/>
  <c r="R206" i="7"/>
  <c r="E229" i="7"/>
  <c r="P229" i="7"/>
  <c r="M229" i="7" s="1"/>
  <c r="H253" i="7"/>
  <c r="R41" i="7"/>
  <c r="D189" i="7"/>
  <c r="P119" i="7"/>
  <c r="N161" i="7"/>
  <c r="M31" i="7"/>
  <c r="M39" i="7"/>
  <c r="R39" i="7" s="1"/>
  <c r="C43" i="7"/>
  <c r="R43" i="7" s="1"/>
  <c r="M66" i="7"/>
  <c r="M77" i="7"/>
  <c r="R77" i="7" s="1"/>
  <c r="M82" i="7"/>
  <c r="K119" i="7"/>
  <c r="H97" i="7"/>
  <c r="O119" i="7"/>
  <c r="M115" i="7"/>
  <c r="C129" i="7"/>
  <c r="C148" i="7"/>
  <c r="R148" i="7" s="1"/>
  <c r="C168" i="7"/>
  <c r="E201" i="7"/>
  <c r="H208" i="7"/>
  <c r="D9" i="7"/>
  <c r="I119" i="7"/>
  <c r="R117" i="7"/>
  <c r="D119" i="7"/>
  <c r="M93" i="7"/>
  <c r="H93" i="7"/>
  <c r="C93" i="7"/>
  <c r="N249" i="7"/>
  <c r="M249" i="7" s="1"/>
  <c r="I249" i="7"/>
  <c r="H249" i="7" s="1"/>
  <c r="D249" i="7"/>
  <c r="C249" i="7" s="1"/>
  <c r="R115" i="7"/>
  <c r="R37" i="7"/>
  <c r="R106" i="7"/>
  <c r="I161" i="7"/>
  <c r="M161" i="7"/>
  <c r="R154" i="7"/>
  <c r="C143" i="7"/>
  <c r="H219" i="7"/>
  <c r="C208" i="7"/>
  <c r="H195" i="7"/>
  <c r="I201" i="7"/>
  <c r="H201" i="7" s="1"/>
  <c r="H258" i="7"/>
  <c r="C258" i="7"/>
  <c r="M258" i="7"/>
  <c r="M219" i="7"/>
  <c r="M208" i="7"/>
  <c r="R195" i="7"/>
  <c r="M195" i="7"/>
  <c r="O201" i="7"/>
  <c r="O259" i="7" s="1"/>
  <c r="M191" i="7"/>
  <c r="M253" i="7"/>
  <c r="R139" i="7"/>
  <c r="I141" i="7"/>
  <c r="H141" i="7" s="1"/>
  <c r="R136" i="7"/>
  <c r="N141" i="7"/>
  <c r="M141" i="7" s="1"/>
  <c r="R134" i="7"/>
  <c r="D141" i="7"/>
  <c r="C141" i="7" s="1"/>
  <c r="R82" i="7"/>
  <c r="I51" i="7"/>
  <c r="H51" i="7" s="1"/>
  <c r="H52" i="7"/>
  <c r="H24" i="7"/>
  <c r="R31" i="7"/>
  <c r="M24" i="7"/>
  <c r="C24" i="7"/>
  <c r="R19" i="7"/>
  <c r="I9" i="7"/>
  <c r="N9" i="7"/>
  <c r="M9" i="7" s="1"/>
  <c r="R16" i="7"/>
  <c r="H10" i="7"/>
  <c r="C10" i="7"/>
  <c r="R132" i="7"/>
  <c r="C179" i="7"/>
  <c r="M179" i="7"/>
  <c r="J259" i="7"/>
  <c r="H179" i="7"/>
  <c r="M129" i="7"/>
  <c r="P91" i="7"/>
  <c r="P259" i="7" s="1"/>
  <c r="C189" i="7"/>
  <c r="R189" i="7" s="1"/>
  <c r="R187" i="7"/>
  <c r="C229" i="7"/>
  <c r="H229" i="7"/>
  <c r="M10" i="7"/>
  <c r="F9" i="7"/>
  <c r="K9" i="7"/>
  <c r="D51" i="7"/>
  <c r="C51" i="7" s="1"/>
  <c r="N51" i="7"/>
  <c r="M51" i="7" s="1"/>
  <c r="H66" i="7"/>
  <c r="H143" i="7"/>
  <c r="C163" i="7"/>
  <c r="H163" i="7"/>
  <c r="M163" i="7"/>
  <c r="M181" i="7"/>
  <c r="R181" i="7" s="1"/>
  <c r="H187" i="7"/>
  <c r="H191" i="7"/>
  <c r="C195" i="7"/>
  <c r="H239" i="7"/>
  <c r="C247" i="7"/>
  <c r="M247" i="7"/>
  <c r="H139" i="7"/>
  <c r="C184" i="7"/>
  <c r="R184" i="7" s="1"/>
  <c r="C191" i="7"/>
  <c r="R191" i="7"/>
  <c r="R66" i="7" l="1"/>
  <c r="M201" i="7"/>
  <c r="R129" i="7"/>
  <c r="R174" i="7"/>
  <c r="C201" i="7"/>
  <c r="M119" i="7"/>
  <c r="H161" i="7"/>
  <c r="R93" i="7"/>
  <c r="H119" i="7"/>
  <c r="R179" i="7"/>
  <c r="C161" i="7"/>
  <c r="R161" i="7" s="1"/>
  <c r="C119" i="7"/>
  <c r="R143" i="7"/>
  <c r="R229" i="7"/>
  <c r="R201" i="7"/>
  <c r="S201" i="7"/>
  <c r="R141" i="7"/>
  <c r="I91" i="7"/>
  <c r="H91" i="7" s="1"/>
  <c r="R51" i="7"/>
  <c r="D91" i="7"/>
  <c r="C91" i="7" s="1"/>
  <c r="R24" i="7"/>
  <c r="R10" i="7"/>
  <c r="N91" i="7"/>
  <c r="C9" i="7"/>
  <c r="R9" i="7" s="1"/>
  <c r="F91" i="7"/>
  <c r="F259" i="7" s="1"/>
  <c r="I259" i="7"/>
  <c r="H9" i="7"/>
  <c r="K91" i="7"/>
  <c r="K259" i="7" s="1"/>
  <c r="R119" i="7" l="1"/>
  <c r="H259" i="7"/>
  <c r="D259" i="7"/>
  <c r="C259" i="7" s="1"/>
  <c r="N259" i="7"/>
  <c r="M259" i="7" s="1"/>
  <c r="M91" i="7"/>
  <c r="R91" i="7" s="1"/>
  <c r="R259" i="7" l="1"/>
  <c r="C142" i="3"/>
  <c r="M193" i="3" l="1"/>
  <c r="H193" i="3"/>
  <c r="C193" i="3"/>
  <c r="M192" i="3"/>
  <c r="H192" i="3"/>
  <c r="C192" i="3"/>
  <c r="M176" i="3" l="1"/>
  <c r="M172" i="3"/>
  <c r="M155" i="3"/>
  <c r="M137" i="3"/>
  <c r="M129" i="3"/>
  <c r="H176" i="3"/>
  <c r="H172" i="3"/>
  <c r="H155" i="3"/>
  <c r="H137" i="3"/>
  <c r="H135" i="3"/>
  <c r="H129" i="3"/>
  <c r="M123" i="3"/>
  <c r="M122" i="3"/>
  <c r="M121" i="3"/>
  <c r="M120" i="3"/>
  <c r="M119" i="3"/>
  <c r="M118" i="3"/>
  <c r="M117" i="3"/>
  <c r="M116" i="3"/>
  <c r="M111" i="3"/>
  <c r="M100" i="3"/>
  <c r="M99" i="3"/>
  <c r="M98" i="3"/>
  <c r="M93" i="3"/>
  <c r="M89" i="3"/>
  <c r="M86" i="3"/>
  <c r="M85" i="3"/>
  <c r="M84" i="3"/>
  <c r="M83" i="3"/>
  <c r="M82" i="3"/>
  <c r="M81" i="3"/>
  <c r="M80" i="3"/>
  <c r="M79" i="3"/>
  <c r="M78" i="3"/>
  <c r="M77" i="3"/>
  <c r="M76" i="3"/>
  <c r="M73" i="3"/>
  <c r="M68" i="3"/>
  <c r="M67" i="3"/>
  <c r="M66" i="3"/>
  <c r="M65" i="3"/>
  <c r="M62" i="3"/>
  <c r="M57" i="3"/>
  <c r="M53" i="3"/>
  <c r="M51" i="3"/>
  <c r="M50" i="3"/>
  <c r="M49" i="3"/>
  <c r="M48" i="3"/>
  <c r="M47" i="3"/>
  <c r="M45" i="3"/>
  <c r="M44" i="3"/>
  <c r="M43" i="3"/>
  <c r="M42" i="3"/>
  <c r="M41" i="3"/>
  <c r="M40" i="3"/>
  <c r="M38" i="3"/>
  <c r="M37" i="3"/>
  <c r="M36" i="3"/>
  <c r="M35" i="3"/>
  <c r="M25" i="3"/>
  <c r="H100" i="3"/>
  <c r="H99" i="3"/>
  <c r="H98" i="3"/>
  <c r="H93" i="3"/>
  <c r="H89" i="3"/>
  <c r="C123" i="3"/>
  <c r="C122" i="3"/>
  <c r="C121" i="3"/>
  <c r="C120" i="3"/>
  <c r="C119" i="3"/>
  <c r="C118" i="3"/>
  <c r="C117" i="3"/>
  <c r="C116" i="3"/>
  <c r="C111" i="3"/>
  <c r="C100" i="3"/>
  <c r="C99" i="3"/>
  <c r="C98" i="3"/>
  <c r="C93" i="3"/>
  <c r="C89" i="3"/>
  <c r="C86" i="3"/>
  <c r="C85" i="3"/>
  <c r="C84" i="3"/>
  <c r="C83" i="3"/>
  <c r="C82" i="3"/>
  <c r="C81" i="3"/>
  <c r="C80" i="3"/>
  <c r="C79" i="3"/>
  <c r="C78" i="3"/>
  <c r="C77" i="3"/>
  <c r="C76" i="3"/>
  <c r="C73" i="3"/>
  <c r="C57" i="3"/>
  <c r="C53" i="3"/>
  <c r="C51" i="3"/>
  <c r="C50" i="3"/>
  <c r="C49" i="3"/>
  <c r="C48" i="3"/>
  <c r="C47" i="3"/>
  <c r="C45" i="3"/>
  <c r="C44" i="3"/>
  <c r="C43" i="3"/>
  <c r="C42" i="3"/>
  <c r="C41" i="3"/>
  <c r="C40" i="3"/>
  <c r="C38" i="3"/>
  <c r="C37" i="3"/>
  <c r="C36" i="3"/>
  <c r="C35" i="3"/>
  <c r="M264" i="3"/>
  <c r="H264" i="3"/>
  <c r="C264" i="3"/>
  <c r="M263" i="3"/>
  <c r="H263" i="3"/>
  <c r="C263" i="3"/>
  <c r="M262" i="3"/>
  <c r="H262" i="3"/>
  <c r="C262" i="3"/>
  <c r="M261" i="3"/>
  <c r="H261" i="3"/>
  <c r="C261" i="3"/>
  <c r="M260" i="3"/>
  <c r="H260" i="3"/>
  <c r="C260" i="3"/>
  <c r="M259" i="3"/>
  <c r="H259" i="3"/>
  <c r="C259" i="3"/>
  <c r="M258" i="3"/>
  <c r="H258" i="3"/>
  <c r="C258" i="3"/>
  <c r="M257" i="3"/>
  <c r="H257" i="3"/>
  <c r="C257" i="3"/>
  <c r="M256" i="3"/>
  <c r="H256" i="3"/>
  <c r="C256" i="3"/>
  <c r="M255" i="3"/>
  <c r="H255" i="3"/>
  <c r="C255" i="3"/>
  <c r="M254" i="3"/>
  <c r="H254" i="3"/>
  <c r="C254" i="3"/>
  <c r="M253" i="3"/>
  <c r="H253" i="3"/>
  <c r="C253" i="3"/>
  <c r="M252" i="3"/>
  <c r="H252" i="3"/>
  <c r="C252" i="3"/>
  <c r="M223" i="3"/>
  <c r="H223" i="3"/>
  <c r="C223" i="3"/>
  <c r="M222" i="3"/>
  <c r="H222" i="3"/>
  <c r="C222" i="3"/>
  <c r="M221" i="3"/>
  <c r="H221" i="3"/>
  <c r="C221" i="3"/>
  <c r="M220" i="3"/>
  <c r="H220" i="3"/>
  <c r="C220" i="3"/>
  <c r="M219" i="3"/>
  <c r="H219" i="3"/>
  <c r="C219" i="3"/>
  <c r="M218" i="3"/>
  <c r="H218" i="3"/>
  <c r="C218" i="3"/>
  <c r="M217" i="3"/>
  <c r="H217" i="3"/>
  <c r="C217" i="3"/>
  <c r="M216" i="3"/>
  <c r="H216" i="3"/>
  <c r="C216" i="3"/>
  <c r="M197" i="3"/>
  <c r="H197" i="3"/>
  <c r="C197" i="3"/>
  <c r="M191" i="3"/>
  <c r="H191" i="3"/>
  <c r="C191" i="3"/>
  <c r="C176" i="3"/>
  <c r="C172" i="3"/>
  <c r="C155" i="3"/>
  <c r="C137" i="3"/>
  <c r="C135" i="3"/>
  <c r="C129" i="3"/>
  <c r="H123" i="3"/>
  <c r="H122" i="3"/>
  <c r="H121" i="3"/>
  <c r="H120" i="3"/>
  <c r="H119" i="3"/>
  <c r="H118" i="3"/>
  <c r="H117" i="3"/>
  <c r="H116" i="3"/>
  <c r="H111" i="3"/>
  <c r="H86" i="3"/>
  <c r="H85" i="3"/>
  <c r="H84" i="3"/>
  <c r="H83" i="3"/>
  <c r="H82" i="3"/>
  <c r="H81" i="3"/>
  <c r="H80" i="3"/>
  <c r="H79" i="3"/>
  <c r="H78" i="3"/>
  <c r="H77" i="3"/>
  <c r="H76" i="3"/>
  <c r="H73" i="3"/>
  <c r="H68" i="3"/>
  <c r="H57" i="3"/>
  <c r="H53" i="3"/>
  <c r="H51" i="3"/>
  <c r="H50" i="3"/>
  <c r="H49" i="3"/>
  <c r="H48" i="3"/>
  <c r="H47" i="3"/>
  <c r="H45" i="3"/>
  <c r="H44" i="3"/>
  <c r="H43" i="3"/>
  <c r="H42" i="3"/>
  <c r="H41" i="3"/>
  <c r="H40" i="3"/>
  <c r="H38" i="3"/>
  <c r="H37" i="3"/>
  <c r="H36" i="3"/>
  <c r="H35" i="3"/>
  <c r="H25" i="3"/>
  <c r="R52" i="3" l="1"/>
  <c r="R211" i="3"/>
  <c r="R150" i="3"/>
  <c r="R287" i="3"/>
  <c r="D303" i="3"/>
  <c r="C303" i="3" s="1"/>
  <c r="R247" i="3"/>
  <c r="R173" i="3"/>
  <c r="R194" i="3"/>
  <c r="D447" i="3" l="1"/>
  <c r="C447" i="3" s="1"/>
  <c r="R34" i="3"/>
  <c r="R112" i="3"/>
  <c r="R213" i="3"/>
  <c r="R101" i="3"/>
  <c r="R204" i="3"/>
  <c r="R303" i="3"/>
  <c r="R180" i="3"/>
  <c r="R58" i="3"/>
  <c r="R87" i="3"/>
  <c r="R236" i="3"/>
  <c r="R275" i="3"/>
  <c r="R46" i="3"/>
  <c r="R138" i="3"/>
  <c r="R249" i="3"/>
  <c r="R39" i="3"/>
  <c r="R251" i="3"/>
  <c r="R72" i="3"/>
  <c r="R54" i="3"/>
  <c r="R127" i="3"/>
  <c r="M449" i="3" l="1"/>
  <c r="H449" i="3"/>
  <c r="R22" i="3"/>
  <c r="R184" i="3"/>
  <c r="R447" i="3" l="1"/>
  <c r="R125" i="3"/>
</calcChain>
</file>

<file path=xl/comments1.xml><?xml version="1.0" encoding="utf-8"?>
<comments xmlns="http://schemas.openxmlformats.org/spreadsheetml/2006/main">
  <authors>
    <author>RodichevaN</author>
  </authors>
  <commentList>
    <comment ref="N161" authorId="0">
      <text>
        <r>
          <rPr>
            <b/>
            <sz val="9"/>
            <color indexed="81"/>
            <rFont val="Tahoma"/>
            <family val="2"/>
            <charset val="204"/>
          </rPr>
          <t>RodichevaN:</t>
        </r>
        <r>
          <rPr>
            <sz val="9"/>
            <color indexed="81"/>
            <rFont val="Tahoma"/>
            <family val="2"/>
            <charset val="204"/>
          </rPr>
          <t xml:space="preserve">
сумма фактич. реализации по бюждету 47079,2 - это выделенное финансирование на фактич. реализацию, а фактически реализованно 37338,8</t>
        </r>
      </text>
    </comment>
  </commentList>
</comments>
</file>

<file path=xl/sharedStrings.xml><?xml version="1.0" encoding="utf-8"?>
<sst xmlns="http://schemas.openxmlformats.org/spreadsheetml/2006/main" count="3791" uniqueCount="731">
  <si>
    <t>№</t>
  </si>
  <si>
    <t>Наименование</t>
  </si>
  <si>
    <t>мероприятия</t>
  </si>
  <si>
    <t>(объекта)</t>
  </si>
  <si>
    <t>Объемы финансирования (тыс. рублей)</t>
  </si>
  <si>
    <t>Фактически реализовано программных мероприятий</t>
  </si>
  <si>
    <t>утвержденный план (по программе)</t>
  </si>
  <si>
    <t>уточненный план по бюджету (по программе)</t>
  </si>
  <si>
    <t>всего</t>
  </si>
  <si>
    <t>в том числе</t>
  </si>
  <si>
    <t>МБ</t>
  </si>
  <si>
    <t>ОБ</t>
  </si>
  <si>
    <t>ФБ</t>
  </si>
  <si>
    <t>процент выполнения программы</t>
  </si>
  <si>
    <t>Отчет</t>
  </si>
  <si>
    <t xml:space="preserve">по муниципальным программам Омсукчанского городского округа 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</si>
  <si>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</si>
  <si>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</si>
  <si>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</si>
  <si>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</si>
  <si>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</si>
  <si>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</si>
  <si>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</si>
  <si>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</si>
  <si>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</si>
  <si>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1. Создание условий для гражданского становления, патриотического и духовно-нравственного развития молодежи</t>
  </si>
  <si>
    <t>1.1.</t>
  </si>
  <si>
    <t>1.2.</t>
  </si>
  <si>
    <t>1.3.</t>
  </si>
  <si>
    <t>1.4.</t>
  </si>
  <si>
    <t>1.5.</t>
  </si>
  <si>
    <t xml:space="preserve">2. Содействие профессиональной ориентации, трудоустройству 
и временной занятости молодежи
</t>
  </si>
  <si>
    <t>Проведение творческих профессиональных конкурсов</t>
  </si>
  <si>
    <t>Содействие несовершеннолетним и молодежи в трудоустройстве в летний период</t>
  </si>
  <si>
    <t>2.1.</t>
  </si>
  <si>
    <t>3.2.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</si>
  <si>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</si>
  <si>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</si>
  <si>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</si>
  <si>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r>
      <t>Реализация муниципального этапа всероссийского проекта «Беги за мной»</t>
    </r>
    <r>
      <rPr>
        <b/>
        <sz val="9"/>
        <color theme="1"/>
        <rFont val="Times New Roman"/>
        <family val="1"/>
        <charset val="204"/>
      </rPr>
      <t xml:space="preserve"> </t>
    </r>
  </si>
  <si>
    <t>3.1.</t>
  </si>
  <si>
    <t>3.3.</t>
  </si>
  <si>
    <t>3.4.</t>
  </si>
  <si>
    <t xml:space="preserve">4. Вовлечение молодежи в социальную практику, поддержка деятельности 
молодежных общественных объединений
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</si>
  <si>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</si>
  <si>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</si>
  <si>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</si>
  <si>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</si>
  <si>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</si>
  <si>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</si>
  <si>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4.1.</t>
  </si>
  <si>
    <t>4.2.</t>
  </si>
  <si>
    <t>4.3.</t>
  </si>
  <si>
    <t>4.4.</t>
  </si>
  <si>
    <t>4.5.</t>
  </si>
  <si>
    <t>4.6.</t>
  </si>
  <si>
    <t xml:space="preserve">5. Поддержка талантливой и способной молодежи, детских и молодежных
социальных позитивных инициатив
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</si>
  <si>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</si>
  <si>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</si>
  <si>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</si>
  <si>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</si>
  <si>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</si>
  <si>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5.1.</t>
  </si>
  <si>
    <t>5.2.</t>
  </si>
  <si>
    <t>5.3.</t>
  </si>
  <si>
    <t>5.4.</t>
  </si>
  <si>
    <t>5.5.</t>
  </si>
  <si>
    <t>Единовременные денежные выплаты молодым специалистам учреждений культуры, спорта, здравоохранения, образования</t>
  </si>
  <si>
    <t>6.1.</t>
  </si>
  <si>
    <t>6. Поддержка молодых специалистов</t>
  </si>
  <si>
    <t xml:space="preserve">3.Реализация мероприятий по пропаганде здорового 
образа жизни среди молодежи
</t>
  </si>
  <si>
    <t>Подпрограмма "Молодежь Омсукчанского городского округа"  итого и в том числе</t>
  </si>
  <si>
    <t xml:space="preserve">Перечисление социальных выплат для приобретения жилья на счета кредитной организации.    </t>
  </si>
  <si>
    <t>Организация и проведение праздничного мероприятия «День защиты детей»;</t>
  </si>
  <si>
    <t>Организация и проведение мероприятия - «День семьи»;</t>
  </si>
  <si>
    <t>Организация и проведение мероприятия «День Петра и Февроньи»;</t>
  </si>
  <si>
    <t>Организация и проведение мероприятия «День знаний»;</t>
  </si>
  <si>
    <t>Организация и проведение праздничного мероприятия «День Матери России»;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</si>
  <si>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детей-инвалидов</t>
  </si>
  <si>
    <t>Единовременная социальная поддержка малоимущим и социально незащищенным категориям граждан, в том числе: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</si>
  <si>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</si>
  <si>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</si>
  <si>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одиноко проживающим малоимущим гражданам (доход ниже прожиточного минимума)</t>
  </si>
  <si>
    <t>Материальная помощь неработающим инвалидам</t>
  </si>
  <si>
    <t>Материальная помощь малоимущим семьям (среднедушевой доход ниже прожи­точного минимума):</t>
  </si>
  <si>
    <t>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</si>
  <si>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</si>
  <si>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семьям, воспитывающим детей-инвалидов</t>
  </si>
  <si>
    <t>лицам без определенного места жительства</t>
  </si>
  <si>
    <t>освободившимся из мест лишения свободы</t>
  </si>
  <si>
    <t>Единовременная социальная поддержка другим категориям граждан:</t>
  </si>
  <si>
    <t>Продуктовый набор на сумму 500 руб. инвалидам I, II группы (2 человека).</t>
  </si>
  <si>
    <t>Оплата проезда неработающим пенсионерам старше 60 лет, ин­валидам по маршруту Омсукчан – Дукат.</t>
  </si>
  <si>
    <t>Бесплатная подписка на газету «Омсукчанские вести».</t>
  </si>
  <si>
    <t>Ежемесячная денежная выплата в размере 3450 руб. мало­обеспеченным пожилым гражданам на приобретение предметов индивидуального ухода (2 человека).</t>
  </si>
  <si>
    <t>Проведение праздничных мероприятий: «День ветерана труда Омсукчанского района», «День пожилого человека».</t>
  </si>
  <si>
    <t>Подпрограмма «Забота о старшем поколении Омсукчанского городского округа» на 2015- 2020 годы</t>
  </si>
  <si>
    <t>Улучшение материально-технической базы родовых общин</t>
  </si>
  <si>
    <t xml:space="preserve">Реставрация редких национальных экспонатов-костюмов, украшений и т.д.)    </t>
  </si>
  <si>
    <t>финансовая поддержка</t>
  </si>
  <si>
    <t>Приобретение и использование компьютерной справочно-правовой системы  по законодательству России «Гарант»</t>
  </si>
  <si>
    <t>Организация и оплата дополнительного профессионального образования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</t>
  </si>
  <si>
    <t>Итого по программе</t>
  </si>
  <si>
    <t>Подпрограмма «Развитие массовой физической культуры и спорта в Омсукчанском городском округе на 2015-2020 г.г.»</t>
  </si>
  <si>
    <t xml:space="preserve"> Приобретение мячей (футбольных, волейбольных, баскетбольных)</t>
  </si>
  <si>
    <t>Приобретение коньков</t>
  </si>
  <si>
    <t>Приобретение информационного табло на мини-футбольное поле и комплексную спортивную площадку (2 шт.)</t>
  </si>
  <si>
    <t>Приобретение акустической системы для проведения массовых физкультурно-спортивных мероприятий</t>
  </si>
  <si>
    <t xml:space="preserve">Приобретение инвентаря для настольного тенниса, тенниса, бадминтона </t>
  </si>
  <si>
    <t>Приобретение спортивной экипировки  для сборных команд Омсукчанского городского округа</t>
  </si>
  <si>
    <t>Приобретение клюшек, шайб</t>
  </si>
  <si>
    <t>Приобретение спортивного оборудования: волейбольные стойки, баскетбольные фермы, футбольные ворота</t>
  </si>
  <si>
    <t>Ремонт и замена окон шахматного клуба «Серебряная ладья»</t>
  </si>
  <si>
    <t>Утепление и обшивка стен здания спорткомплекса «Металлург»</t>
  </si>
  <si>
    <t xml:space="preserve">Монтаж навесного покрытия  зрительских трибун и скамейки запасных игроков  </t>
  </si>
  <si>
    <t>2.2.</t>
  </si>
  <si>
    <t>2.3.</t>
  </si>
  <si>
    <t>2.4.</t>
  </si>
  <si>
    <t>2.5.</t>
  </si>
  <si>
    <t>2.6.</t>
  </si>
  <si>
    <t>2.7.</t>
  </si>
  <si>
    <t>2.8.</t>
  </si>
  <si>
    <t>Оплата контейнера при выезде за пределы Магаданской области</t>
  </si>
  <si>
    <t>Затраты на выполнение муниципальной услуги по организации физкультурно-спортивных мероприятий</t>
  </si>
  <si>
    <t>Приобретение видеокамеры и спутникового телефона, доски тактической, медицинбола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</si>
  <si>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</si>
  <si>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</si>
  <si>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</si>
  <si>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</si>
  <si>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</si>
  <si>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Затраты на выполнение муниципальной услуги по дополнительному образованию детей в области физической культуры и спорта</t>
  </si>
  <si>
    <t>Итого программе</t>
  </si>
  <si>
    <t>субсидия на оснащение учреждений</t>
  </si>
  <si>
    <t>субсидия на проведение ремонта имущества</t>
  </si>
  <si>
    <t>субсидия  на оплату контейнера</t>
  </si>
  <si>
    <t>субсидии на выполнение мероприятий по физической культуре и спорту</t>
  </si>
  <si>
    <t xml:space="preserve">субсидии на выплату стипендии учащимся </t>
  </si>
  <si>
    <t>субсидии на проведение ремонта имущества</t>
  </si>
  <si>
    <t>3.5.</t>
  </si>
  <si>
    <t>3.6.</t>
  </si>
  <si>
    <t>1.Подпрограмма "Управление развитием отрасли образования в Омсукчанском городском округе"</t>
  </si>
  <si>
    <t xml:space="preserve">2. Подпрограмма "Развитие дошкольного образования в Омсукчанском городском округе"  </t>
  </si>
  <si>
    <t xml:space="preserve">3. Подпрограмма "Развитие общего образования в Омсукчанском городском округе" </t>
  </si>
  <si>
    <t xml:space="preserve">4.Подпрограмма "Оздоровление детей и подростков в Омсукчанском городском округе" </t>
  </si>
  <si>
    <t>Подпрограмма «Развитие народного творчества и проведение культурного досуга населения в Омсукчанском городском округе на 2015-2020 годы»</t>
  </si>
  <si>
    <t>Затраты на выполнение муниципальной услуги в сфере организации досуга населения</t>
  </si>
  <si>
    <t>Приобретение костюмов и кинопродукции ЦД и НТ Омсукчан</t>
  </si>
  <si>
    <t>Творческие поездки ЦД и НТ п. Омсукчан</t>
  </si>
  <si>
    <t>Проведение мероприятий городского округа и участие в областных национальных праздниках ЦД и НТ п. Омсукчан</t>
  </si>
  <si>
    <t>Оплата контейнера при выезде за пределы Магаданской области ЦД и НТ п. Омсукчан</t>
  </si>
  <si>
    <t xml:space="preserve">Приобретение оборудования ЦБС </t>
  </si>
  <si>
    <t>Ремонтные работы ЦБС</t>
  </si>
  <si>
    <t>Ремонтные работы библиотека п. Дукат</t>
  </si>
  <si>
    <t>Приобретение оборудования ДОД ДШИ п. Омсукчан</t>
  </si>
  <si>
    <t>Проведение внутренних ремонтных работ ДОД ДМШ п. Дукат</t>
  </si>
  <si>
    <t>Культурно-массовые мероприятия и областного уровня ДОД ДМШ п. Дукат</t>
  </si>
  <si>
    <t>Оплата контейнера ДОД ДМШ п. Дукат</t>
  </si>
  <si>
    <t xml:space="preserve">Муниципальная программа "Развитие физической культуры и спорта в  Омсукчанском городском округе на 2015-2020 годы" </t>
  </si>
  <si>
    <t xml:space="preserve">Итого по программам </t>
  </si>
  <si>
    <t>Подпрограмма " улучшение демографической ситуации в Омсукчанском городском округе"</t>
  </si>
  <si>
    <t>Омсукчан-Дукат</t>
  </si>
  <si>
    <t>Омсукчан-Галимый</t>
  </si>
  <si>
    <t>Внутрипоселковые дороги п. Омсукчан</t>
  </si>
  <si>
    <t>Внутрипоселковые дороги п.Дукат</t>
  </si>
  <si>
    <t>Содержание автомобильных дорог в том числе</t>
  </si>
  <si>
    <t>Муниципальная программа "Благоустройство территории Омсукчанского городского округа"</t>
  </si>
  <si>
    <t xml:space="preserve">Автоматизация кадровых  процедур   и   внедрение Информационных технологий в систему управления  
муниципальной службы              
</t>
  </si>
  <si>
    <t>Муниципальная программа "Содействие в расселение граждан, проживающих в неперспективных населенных пунктах Омсукчанского городского округа в 2015-2016 годах"</t>
  </si>
  <si>
    <t>гражданам, находящимся на период адаптации после антисоциального образа жизни</t>
  </si>
  <si>
    <t>Выплата единовременного денежного пособия при рождении ребенка</t>
  </si>
  <si>
    <t>1.</t>
  </si>
  <si>
    <t>2.</t>
  </si>
  <si>
    <t>Единовременная денежная выплата к юбилейным датам неработающим пенсионерам старше 75 лет, проживающих на террито­рии Омсукчанского городского округа, по 5000 руб.</t>
  </si>
  <si>
    <t>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</si>
  <si>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 xml:space="preserve">субсидии на выполнение мероприятий по организации питания </t>
  </si>
  <si>
    <t>Затраты  на выполнение муниципальной услуги по дошкольному образованию</t>
  </si>
  <si>
    <t xml:space="preserve">Затраты на выполнение муниципальной услуги по общеобразовательному образованию </t>
  </si>
  <si>
    <t xml:space="preserve">Затраты на выполнение муниципальной услуги по дополнительному образованию </t>
  </si>
  <si>
    <t>5. Подпрограмма "Развитие дополнительного образования в Омсукчанском городском округе"</t>
  </si>
  <si>
    <t>Организация отдыха и оздоровления детей</t>
  </si>
  <si>
    <t>Муниципальная программа "Развитие культуры в Омсукчанском городском округе на 2015-2020 годы"</t>
  </si>
  <si>
    <t>Муниципальная программа "Развитие торговли на территории Омсукчанского городского округа на 2016-2020 годы"</t>
  </si>
  <si>
    <t xml:space="preserve">Подпрограмма «Развитие  библиотечного дела  в  Омсукчанском городском округе  на  2015-2020 годы»  </t>
  </si>
  <si>
    <t xml:space="preserve">Подпрограмма «Развитие дополнительного образования детей в области культуры в Омсукчанском городском округе в 2015-2020 годы» </t>
  </si>
  <si>
    <t>организация ярмарочной торговли</t>
  </si>
  <si>
    <t>организация работы по созданию социальных магазинов</t>
  </si>
  <si>
    <t xml:space="preserve"> Муниципальная программа "Развитие транспортной инфраструктуры  Омсукчанского городского округа на 2015-2017 годы" 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</si>
  <si>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 на 2016-2018 годы"</t>
  </si>
  <si>
    <t>1.Подпрограмма "Профилактика правонарушений и обеспечение общественной безопасности на территории Омсукчанского городского округа"</t>
  </si>
  <si>
    <t>Популяризация здорового образа жизни, профилактика табакокурения и алкоголизма.</t>
  </si>
  <si>
    <t>Обеспечение участия населения в охране общественного порядка и профилактике правонарушений</t>
  </si>
  <si>
    <t>2. Подпрограмма "Профилактика коррупции в Омсукчанском городском округе на 2016-2018 годы"</t>
  </si>
  <si>
    <t>Организация разработки эскизов, изготовления и размещения социальной наружной рекламы антикоррупционнойй направленности</t>
  </si>
  <si>
    <t>3.Подпрограмма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2016-2018 годы"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</si>
  <si>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</si>
  <si>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 xml:space="preserve">Затраты на функционирование казенного учреждения </t>
  </si>
  <si>
    <t>Затраты на оказание муниципальной услуги п. Дукат</t>
  </si>
  <si>
    <t>Подпрограмма "Физкультурно-спортивные мероприятия окружного и областного уровней на 2015-2020 годы"</t>
  </si>
  <si>
    <t>Физкультурно-спортивные мероприятия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</si>
  <si>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 на 2015-2020 г.г.»
</t>
  </si>
  <si>
    <t>Приобретение дорожных знаков</t>
  </si>
  <si>
    <t>Мероприятия по безопасности дорожного движения</t>
  </si>
  <si>
    <t>организация и проведение жженского форума</t>
  </si>
  <si>
    <t>Укерепление материально-технической базы кружков по изучению и укреплению этнических языков</t>
  </si>
  <si>
    <t>приобретение и ремонт жилых помещений для нуждающихся семей коренных малочисленных народов Севера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</si>
  <si>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</t>
  </si>
  <si>
    <t>Поддержка социально ориентированных некомерческих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</si>
  <si>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</si>
  <si>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</si>
  <si>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Укрепление материально-технической базы клубов военно-патриотического и историко-патриотического направления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</si>
  <si>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</si>
  <si>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</si>
  <si>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</si>
  <si>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</si>
  <si>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Проведение спортивных мероприятий для граждан пенсионного возраста</t>
  </si>
  <si>
    <t>п. Омсукчан</t>
  </si>
  <si>
    <t>п. Дукат</t>
  </si>
  <si>
    <t>Озеленение</t>
  </si>
  <si>
    <t>Муниципальная программа "Комплексное развитие коммунальной инфраструктуры муниципального образования "Омсукчанский городской округ"на 2016-2018 годы</t>
  </si>
  <si>
    <t>Ремонт и подготовка жилфонда</t>
  </si>
  <si>
    <t>Подготовка тепловых сетей</t>
  </si>
  <si>
    <t>Подготовка и ремонт котельных</t>
  </si>
  <si>
    <t>трансформенные подставки</t>
  </si>
  <si>
    <t>Подготовка линий электорпередач</t>
  </si>
  <si>
    <t>Подготовка и рмонт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</si>
  <si>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</si>
  <si>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</si>
  <si>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</si>
  <si>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</si>
  <si>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вб</t>
  </si>
  <si>
    <t>Ежемесячная выплата в размере 1150 руб. неработающим пен­сионерам старше 60 лет, имеющим звание «Ветеран труда Ом­сукчанского района».</t>
  </si>
  <si>
    <t>Единовременная денежная выплата участникам ВОВ, проживающих на территории Омсукчанского округа, по 7000 руб. каждому.</t>
  </si>
  <si>
    <t>питание детей из многодетных семей</t>
  </si>
  <si>
    <t>Приобретение оборудования ЦД и НТ Омсукчан</t>
  </si>
  <si>
    <t xml:space="preserve">Приобретение оборудования ДК п. Дукат </t>
  </si>
  <si>
    <t>Приобретение костюмов и кинопродукции ДК Дукат</t>
  </si>
  <si>
    <t>Проведение ремонта учреждений культурно-досугового типа ДК п. Дукат</t>
  </si>
  <si>
    <t>Ремонтные работы ЦД и НТ п. Омсукчан</t>
  </si>
  <si>
    <t>Ремонтные работы ДК п. Дукат</t>
  </si>
  <si>
    <t>Творческие поездки ДК п. Дукат</t>
  </si>
  <si>
    <t>Проведение мероприятий городского округа и участие в областных национальных праздниках ДК п. Дукат</t>
  </si>
  <si>
    <t xml:space="preserve">Оплата контейнера при выезде за пределы Магаданской области п. Дукат </t>
  </si>
  <si>
    <t xml:space="preserve">Приобретение оборудования библиотека п. Дукат </t>
  </si>
  <si>
    <t>Пополнение библиотечных фондов ЦБС</t>
  </si>
  <si>
    <t>Приобретение оборудования ДОД ДМШ п. Дукат</t>
  </si>
  <si>
    <t>Проведение внутренних ремонтных работ ДОД ДШИ п. Омсукчан</t>
  </si>
  <si>
    <t>Культурно-массовые мероприятия и областного уровня ДОД ДШИ п. Омсукчан</t>
  </si>
  <si>
    <t>Оплата контейнера ДОД ДШИ п. Омсукчан</t>
  </si>
  <si>
    <t>организация и проведение конкурсов проектов социальной рекламы, рисунков антикоррупционной направленности и поощрение их победителей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</si>
  <si>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</si>
  <si>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"Обеспечение комфортными условиями проживания населения Омсукчанского городского округа на 2016-2020 годы"</t>
  </si>
  <si>
    <t>Наружное освещение, иллюминация</t>
  </si>
  <si>
    <t>Благоустройство в дворовых территориях</t>
  </si>
  <si>
    <t>Прочие мероприятия по благоустойству территории поселений</t>
  </si>
  <si>
    <t>Подпрограмма "Санитарное содержание территорий поселений Омсукчанского городского округа на 2016-2020 годы"</t>
  </si>
  <si>
    <t>Санация территории от безнадзорных животных</t>
  </si>
  <si>
    <t>вся программа</t>
  </si>
  <si>
    <t>Проведение культурно-досуговых мроприятий для граждан пожилого возраста</t>
  </si>
  <si>
    <t>Мероприятия по организации сбора, вывоза несанкционориванных свалок</t>
  </si>
  <si>
    <t>Приобретение и установка ограждений площадок под баки для сбора ТБО  (прило-жение №1 к перечню меро-приятий)</t>
  </si>
  <si>
    <t>Муниципальная программа "Формирование доступной среды в Омсукчанском городском округе"на 2017-2020 годы</t>
  </si>
  <si>
    <t>Обеспечение новогодними подарками детей- инвалидов</t>
  </si>
  <si>
    <t>Муниципальная программа "Профилактика экстремизма и терроризма в на территории Омсукчанского городского округа"на 2017-2021 годы</t>
  </si>
  <si>
    <t>Организационные и пропагандистские мероприятия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</si>
  <si>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</si>
  <si>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Мероприятия по формированию толерантности и патриотизма среди населения Омсукчанского городского округа</t>
  </si>
  <si>
    <t>Приобретение урн, скамеек, вазонов, Монтаж уличного освещения</t>
  </si>
  <si>
    <t>Бетонирование дворовой территории</t>
  </si>
  <si>
    <t>установка игрового комплекса и ограждение детской площадки</t>
  </si>
  <si>
    <t>Проведение мероприятий для детей и молодежи с использованием видеоматериалов "Профилактика экстремизма"</t>
  </si>
  <si>
    <t>Мероприятия по антитеррористическойзащищенности муниципальных учреждений Омсукчанского городского округа</t>
  </si>
  <si>
    <t>Приобретение и возложение цветов в День Победы в Великой Отечественной войне, в День солидарности в борьбе с терроризмом</t>
  </si>
  <si>
    <t>Субсидия на развитие библиотечного дела</t>
  </si>
  <si>
    <t>Муниципальная программа "Энергосбережение и повышение энергоэффективности  в Омсукчанском городском округе" на 2018-2020 годы</t>
  </si>
  <si>
    <t>Приобретение ламп</t>
  </si>
  <si>
    <t>Установка системы автоматического оповещения (установка фотореле с датчиком)</t>
  </si>
  <si>
    <t>Ремонт помещения (замена окон в шахматном клубе "Серебрянная ладья")</t>
  </si>
  <si>
    <t>Муниципальная программа "Развитие малого и среднего предпринимательства  в Омсукчанском городском округе на 2018-2020 годы"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</si>
  <si>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</si>
  <si>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</si>
  <si>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возмещение транспортных расходов по доставке хлеба в п.Дукат от производителей п. Омсукчан</t>
  </si>
  <si>
    <t>организация и проведение гастрономического фестиваля "Колымское братство"</t>
  </si>
  <si>
    <t>Выплата стипендии главы городского округа</t>
  </si>
  <si>
    <t>субсидии на выполнение мероприятий по организации питания</t>
  </si>
  <si>
    <t>субсидии на проведение ремонта недвижимого имущества</t>
  </si>
  <si>
    <t>субсидии на отплату проезда к месту отдыха</t>
  </si>
  <si>
    <t>субсидия оплату северных надбавок к зарплате вновь прибывшим работникам</t>
  </si>
  <si>
    <t>субсидии на оплату к месту отдыха и обратно</t>
  </si>
  <si>
    <t>Муниципальная программа "Развитие муниципальной службы муниципального образования  " Омсукчанский городской округ на 2018-2020 годы"</t>
  </si>
  <si>
    <t>Муниципальная программа  Проведение комплексных кадастровых работ на территории Омсукчанского городского округа на 2017-2019 годы</t>
  </si>
  <si>
    <t>Инвентаризация земельных участков в пределах кадастровых кварталов населенных пунктов Омсукчанского городского округа</t>
  </si>
  <si>
    <t>Проведение комплексных кадастровых работ в инвентаризированных кадастровых кварталах населенных пунктов Омсукчанского городского округа</t>
  </si>
  <si>
    <t>Выполнение муниципального задания учреждениями культуры</t>
  </si>
  <si>
    <t>Субсидия на оплату проезда к месту отдыха и обратно</t>
  </si>
  <si>
    <t>Субсидия на поддержку отрасли культуры</t>
  </si>
  <si>
    <t>Адаптация муниципальных учреждений для доступности инвалидами и МГН, приобретение средств реабилитации</t>
  </si>
  <si>
    <t>Участие инвалидов в творческих мероприятиях за пределами Магаданской области</t>
  </si>
  <si>
    <t>Размещение рекламно-информационных материалов и банеров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</si>
  <si>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</t>
  </si>
  <si>
    <t>Установка дорожных знаков в черте проезжей части п. Омсукчан</t>
  </si>
  <si>
    <t>Приобретение и монтаж "лежачего полицейского"</t>
  </si>
  <si>
    <t>Нанесение разметки на дорожное полотно по ул. Ленина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</si>
  <si>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</si>
  <si>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Субсидия на проведение мероприятий в области культуры</t>
  </si>
  <si>
    <t>Субсидия на оплату контейнера</t>
  </si>
  <si>
    <t>Субсидия на на выплату стипендии</t>
  </si>
  <si>
    <t>Субсидия на проведение ремонта недвижимого имущества</t>
  </si>
  <si>
    <t>Проведение технического осмотра и наладки систем пожарной сигнализации</t>
  </si>
  <si>
    <t>Приобретение, монтаж, проведение технического осмотра и наладки систем видеонаблюдения</t>
  </si>
  <si>
    <t>Проведение технического обслуживания АПК МЧС</t>
  </si>
  <si>
    <t>Обслуживание охранной сигнализации и тревожной кнопки</t>
  </si>
  <si>
    <t>Приобретение и установка ограждений площадок под баки для сбора ТБО  (приложение №1 к перечню меро-приятий)</t>
  </si>
  <si>
    <t>субсидирование питания детей опекаемых</t>
  </si>
  <si>
    <t>Субсидия на проведение мероприятий в области культуры и искусства</t>
  </si>
  <si>
    <t xml:space="preserve">Субсидия на комплектование библиотечных фондов </t>
  </si>
  <si>
    <t>Приобретение научно-методических материалов, программ, печатных и электронных пособий, учебных фильмов по вопросам профилактики экстремизма и предупреждения терактов</t>
  </si>
  <si>
    <t>за  2018 года</t>
  </si>
  <si>
    <t>отчет сдан</t>
  </si>
  <si>
    <t xml:space="preserve"> 1. Муниципальная программа "Проведение социальной политики в Омсукчанском городском округе на 2015-2020 годы" </t>
  </si>
  <si>
    <t>2. Муниципальная программа "Развитие системы образования в Омсукчанском городском округе на 2015-2020 годы"</t>
  </si>
  <si>
    <t>Субсидии на проведение меропиятий в области культуры и искусства</t>
  </si>
  <si>
    <t xml:space="preserve">5. Подпрограмма "Оздоровление детей и подростков в Омсукчанском городском округе" </t>
  </si>
  <si>
    <t>4.Подпрограмма "Развитие дополнительного образования в Омсукчанском городском округе"</t>
  </si>
  <si>
    <t xml:space="preserve"> обследование здания на сейсмоустойчивость</t>
  </si>
  <si>
    <t xml:space="preserve">Организация отдыха и оздоровления детей </t>
  </si>
  <si>
    <t>субсидии на оснощение зданий</t>
  </si>
  <si>
    <t>3.7.</t>
  </si>
  <si>
    <t>3.8.</t>
  </si>
  <si>
    <t>Адаптация образовательных организаций общего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</si>
  <si>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Создание условий для инклюзивного образования детей-инвалидов</t>
  </si>
  <si>
    <t>Иные платежи</t>
  </si>
  <si>
    <t>3.Реализация мероприятий по пропаганде здорового 
образа жизни среди молодежи</t>
  </si>
  <si>
    <t>Приобретение приставок для цифрового телевидения  для незащищенных слоях населения</t>
  </si>
  <si>
    <t>Субсидии муниципальным учре-ждениям дошкольного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</si>
  <si>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</si>
  <si>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Субсидии на питание детей под опекой</t>
  </si>
  <si>
    <t xml:space="preserve">Субсидии на проведените физкультурно-спортивных мероприятий </t>
  </si>
  <si>
    <t>проведение ремонта иного недвижимого имущества</t>
  </si>
  <si>
    <t>Субсидии на оплату ппроезда к месту отдыха и обратно</t>
  </si>
  <si>
    <t>Обеспечение функционирования казенного учреждения культурно-досугового типа</t>
  </si>
  <si>
    <t>Уплата налогов и сборов</t>
  </si>
  <si>
    <t>Адаптация учреждений культуры для доступности инвалидам и МГН (оборудование входных групп, лестниц, съездов, путей движения внутри здании, установка пандусов, поручней, средств ориентации и др.)</t>
  </si>
  <si>
    <t>Адаптация учреждений социальной поддержки и социального обслуживания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ориентации, и др.)</t>
  </si>
  <si>
    <t xml:space="preserve">Оказание помощи инвалидам, семьям с детьми-инвалидами в адаптации их жилых помещений, приобретение технических средств реабилитации </t>
  </si>
  <si>
    <t xml:space="preserve">2.  Муниципальная программа "Проведение социальной политики в Омсукчанском городском округе на 2015-2020 годы" </t>
  </si>
  <si>
    <t>3.Муниципальная программа "Развитие системы образования в Омсукчанском городском округе на 2015-2020 годы"</t>
  </si>
  <si>
    <t>4. Муниципальная программа "Развитие малого и среднего предпринимательства  в Омсукчанском городском округе на 2018-2020 годы"</t>
  </si>
  <si>
    <t>5. Муниципальная программа "Развитие муниципальной службы муниципального образования  " Омсукчанский городской округ на 2018-2020 годы"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</si>
  <si>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2015-2020 годах"</t>
  </si>
  <si>
    <t xml:space="preserve">7. Муниципальная программа "Развитие физической культуры и спорта в  Омсукчанском городском округе на 2015-2020 годы" </t>
  </si>
  <si>
    <t>8. Муниципальная программа "Развитие культуры в Омсукчанском городском округе на 2015-2020 годы"</t>
  </si>
  <si>
    <t>9.Муниципальная программа "Энергосбережение и повышение энергоэффективности  в Омсукчанском городском округе" на 2018-2020 годы</t>
  </si>
  <si>
    <t>Модернизация освещения на основе энергосберегающих ламп</t>
  </si>
  <si>
    <t xml:space="preserve">Ремонт помещений бюджетных учреждений (утепление оконных и входных дверных блоков, уста-новка доводчиков, замена окон-ных рам на стеклопакеты)  </t>
  </si>
  <si>
    <t>Установка теплового счетчика</t>
  </si>
  <si>
    <t>Вывод из оборота оборудова-ния низкого класса энергоэф-фективности</t>
  </si>
  <si>
    <t>11. Муниципальная программа "Развитие торговли на территории Омсукчанского городского округа на 2016-2020 годы"</t>
  </si>
  <si>
    <t>Проведение мероприятий для детей и моло-дёжи с использованием видеоматериалов по теме: «Профилактика экстремизма».</t>
  </si>
  <si>
    <t>Обустройство дворовой территории (1/3 дворовая территория)</t>
  </si>
  <si>
    <t>Обустройство общественной территории (2/3 общественная территория)</t>
  </si>
  <si>
    <t>Профилактика злоупотребления наркотическими средствами. Ком-плексная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</si>
  <si>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Профилактика правонарушений в общественных местах и на улицах</t>
  </si>
  <si>
    <t>Популяризация здорового образа жизни, профилактика табакокурения и алкоголизма</t>
  </si>
  <si>
    <t>12. Муниципальная программа "Комплексное развитие коммунальной инфраструктуры муниципального образования "Омсукчанский городской округ"на 2019-2023 годы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</si>
  <si>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на 2019-2021 годы»</t>
  </si>
  <si>
    <t>13. Муниципальная программа "Формирование доступной среды в Омсукчанском городском округе"на 2017-2020 годы</t>
  </si>
  <si>
    <t>14. Муниципальная программа "Профилактика экстремизма и терроризма в на территории Омсукчанского городского округа"на 2017-2021 годы</t>
  </si>
  <si>
    <t>17.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2019-2021 годы</t>
  </si>
  <si>
    <t>сдан</t>
  </si>
  <si>
    <t xml:space="preserve">Проведение технического обслуживания АПК МЧС </t>
  </si>
  <si>
    <t>Подпрограмма " Улучшение демографической ситуации в Омсукчанском городском округе"</t>
  </si>
  <si>
    <t>дмитриев</t>
  </si>
  <si>
    <t>управ культуры</t>
  </si>
  <si>
    <t>Представление целевых субсидий на проведение ремонта недвижимого имущества</t>
  </si>
  <si>
    <t>Предоставление целевых субсидий на оснащение учреждений</t>
  </si>
  <si>
    <t>Предоставление целевых субсидий на проведение ремонта недвижемого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</si>
  <si>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</si>
  <si>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</si>
  <si>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целевых субсидий на оплату к месту проведения отдыха  и обратно</t>
  </si>
  <si>
    <t>Предоставление целевых субсидий на выплату степендии учащимся</t>
  </si>
  <si>
    <t>субсидии на оснащение</t>
  </si>
  <si>
    <t>Целевые субсидии муниципальным учрежденям на оплату контейнера</t>
  </si>
  <si>
    <t>Целевые субсидии муниципальным учреждениям на выполнение меропрриятий по организации питания</t>
  </si>
  <si>
    <t xml:space="preserve">Субсидии на выполнение мероприятий по организации питания </t>
  </si>
  <si>
    <t xml:space="preserve">Субсидии на выплату стипендии учащимся </t>
  </si>
  <si>
    <t>Питание детей из многодетных семей</t>
  </si>
  <si>
    <t>Субсидии на проведение ремонта имущества</t>
  </si>
  <si>
    <t>Субсидии на оплату к месту отдыха и обратно</t>
  </si>
  <si>
    <t>Субсидия на питание детей  учащихся ОВЗ</t>
  </si>
  <si>
    <t>4.</t>
  </si>
  <si>
    <t>Ремонт жилых помещений для нуждающихся семей коренных мало-численных народов Севера</t>
  </si>
  <si>
    <t>ЖКХ</t>
  </si>
  <si>
    <t>Культура</t>
  </si>
  <si>
    <t>Коваль</t>
  </si>
  <si>
    <t>КУМИ</t>
  </si>
  <si>
    <t>Административная комиссия</t>
  </si>
  <si>
    <t>Мероприятия по антитеррористической защищенности муниципальных учреждений Омсукчанского городского округа</t>
  </si>
  <si>
    <t>14. Муниципальная программа "Профилактика экстремизма и терроризма на территории Омсукчанского городского округа"на 2017-2021 годы</t>
  </si>
  <si>
    <t>3.</t>
  </si>
  <si>
    <t>Культурно массовые мероприятия</t>
  </si>
  <si>
    <t>1.7.</t>
  </si>
  <si>
    <t>2.1.1.</t>
  </si>
  <si>
    <t>2.1.2.</t>
  </si>
  <si>
    <t>2.1.3.</t>
  </si>
  <si>
    <t>2.1.4.</t>
  </si>
  <si>
    <t>2.3.1.</t>
  </si>
  <si>
    <t>2.3.2.</t>
  </si>
  <si>
    <t>2.3.3.</t>
  </si>
  <si>
    <t xml:space="preserve"> 1. Муниципальная программа "Развитие транспортной инфраструктуры  Омсукчанского городского округа на 2018-2022 годы" </t>
  </si>
  <si>
    <t>10.Муниципальная программа "Благоустройство территории Омсукчанского городского округа на 2016 - 2020 годы"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</si>
  <si>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годы"</t>
  </si>
  <si>
    <t>16. Муниципальная программа  "Проведение комплексных кадастровых работ на территории Омсукчанского городского округа на 2017-2020 годы"</t>
  </si>
  <si>
    <t>Выполнение муниципального задания в сфере организации физкультурно-спортивных мероприятий</t>
  </si>
  <si>
    <t>Проведение физкультурно-спортивных мероприятий</t>
  </si>
  <si>
    <t>Ежемесячная выплата в размере 1150 руб. неработающим пенсионерам старше 60 лет, имеющим звание «Ветеран труда Омсукчанского района».</t>
  </si>
  <si>
    <t>Материальная помощь малоимущим семьям (среднедушевой доход ниже прожиточного минимума):</t>
  </si>
  <si>
    <t>Организация и проведение "День Рождества Пресвятой Богородицы"</t>
  </si>
  <si>
    <t>в том числе модернизация нестандартного котлоагрегата КВ-4 № 7 на квартальной котельной п. Омсукчан</t>
  </si>
  <si>
    <t>Приобретение и использование компьютерной справочно-правовой системы  по законодательству России «Консультант Плюс»</t>
  </si>
  <si>
    <t xml:space="preserve">Субсидия на оплату проезда в отпуск и обратно </t>
  </si>
  <si>
    <t xml:space="preserve">Субсидия на оплату северных надбавок  вновь прибывшим. </t>
  </si>
  <si>
    <t>Субсидия на оснащение</t>
  </si>
  <si>
    <t>Приобретение и установка дорожных зна, диагностика дорог, монтаж "лежачего полицейского"</t>
  </si>
  <si>
    <t>Обеспечение деятельности подведомственных учреждений культуры</t>
  </si>
  <si>
    <t>Развитие библиотечного дела</t>
  </si>
  <si>
    <t>Поощрение лучших учеников учреждений дополнительного образования детей</t>
  </si>
  <si>
    <t>Культурно-массовые мероприятия в учреждениях дополнительного образвоания детей</t>
  </si>
  <si>
    <t>Адаптация муниципальных учреждений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</si>
  <si>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Участие лиц с ОВЗ в творческих мероприятиях за пределами Магаданской области</t>
  </si>
  <si>
    <t xml:space="preserve">          за 2020 год</t>
  </si>
  <si>
    <t xml:space="preserve">   за 1 квартал 2020 года</t>
  </si>
  <si>
    <t>Содержание и ремонт автомобильных дорог общего пользования, в том числе</t>
  </si>
  <si>
    <t>Формирование законопослушного поведения у участников дорожного движения</t>
  </si>
  <si>
    <t>Адаптация образовательных организаций дошкольного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</si>
  <si>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Адаптация спортивных объектов и учреждений для доступности инвалидов и МГН (оборудование входных групп, лестниц, съездов, путей движения внутри зданий, установка пандусов, поручней, средств ориентации и др.)</t>
  </si>
  <si>
    <t>Обучение специалистов для организации обучения детей с ограниченными возможностями здоровья, в том числе детей-инвалидов</t>
  </si>
  <si>
    <t>Участие лиц с ограниченными возможностями здоровья в творческих мероприятиях за пределами Магаданской области</t>
  </si>
  <si>
    <t xml:space="preserve">Создание комфортных условий для проживания населения </t>
  </si>
  <si>
    <t>Санитарное содержание территорий</t>
  </si>
  <si>
    <t>Благоустройство мест несанкционированного размещения твердых бытовых отходов в поселениях</t>
  </si>
  <si>
    <t>1.2.1.</t>
  </si>
  <si>
    <t>1.2.2.</t>
  </si>
  <si>
    <t xml:space="preserve">Осуществление государственных плномочий </t>
  </si>
  <si>
    <t>Отлов и содержание безнадзорных животных</t>
  </si>
  <si>
    <t>Содержание, благоустройство внутридворовых территорий и дорог</t>
  </si>
  <si>
    <t>Нормативная и информационная поддержка торговли на территории округа</t>
  </si>
  <si>
    <t>Организация ярмарочной торговли на территории округа</t>
  </si>
  <si>
    <t>Организация и проведение ярмарок</t>
  </si>
  <si>
    <t>Создание и поддержка социальных магазинов на территории округа организация работы по созданию социальных магазинов</t>
  </si>
  <si>
    <t>Субсидирование муниципальных программ развития торговли</t>
  </si>
  <si>
    <t>Организация и проведение гастрономического фестиваля "Колымское братство"</t>
  </si>
  <si>
    <t xml:space="preserve">Проведение мероприятий по реализации муниципальных прогармм </t>
  </si>
  <si>
    <t>Методическое и консультационное обеспечение деятельности</t>
  </si>
  <si>
    <t>11. Муниципальная программа "Развитие торговли на территории Омсукчанского городского округа на 2016-2022 годы"</t>
  </si>
  <si>
    <t>10.Муниципальная программа "Благоустройство территории Омсукчанского городского округа на 2016-2020 годы"</t>
  </si>
  <si>
    <t xml:space="preserve">1. Муниципальная программа "Развитие транспортной инфраструктуры Омсукчанского городского округа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</si>
  <si>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Нормативно-правовое обеспечение в сфере малого и среднего предпринимательства</t>
  </si>
  <si>
    <t>Информационная поддержка субъектов малого и среднего предпринимательства</t>
  </si>
  <si>
    <t>Имущественная поддержка субъектов малого и среднего предпринимательства</t>
  </si>
  <si>
    <t>Консультационное обеспечение субъектов малого и среднего предпринимательства</t>
  </si>
  <si>
    <t>5.</t>
  </si>
  <si>
    <t>Финансовая поддержка субъектов малого и среднего предпринимательства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</si>
  <si>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</si>
  <si>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</si>
  <si>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5.6.</t>
  </si>
  <si>
    <t>Возмещение транспортных расходов по доставке хлеба в п.Дукат от производителей п. Омсукчан</t>
  </si>
  <si>
    <t>Организационные и нормативно-правовые мероприятия</t>
  </si>
  <si>
    <t xml:space="preserve">Мероприятия по энергосбережению и повышению энергоэффективности в муниципальных учреждениях </t>
  </si>
  <si>
    <t>Установка автоматического управления уличным освещением</t>
  </si>
  <si>
    <t>Ремонт помещений бюджетных учреждений (утепление оконных и дверных блоков, установка доводчиков, замена оконных рам на стекоплакеты)</t>
  </si>
  <si>
    <t>Вывод из оборота оборудования низкого класса энергоэффективности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</si>
  <si>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2015-2022 годах"</t>
  </si>
  <si>
    <t>Предоставление социальной выплаты для приобретения (строительства) жилья</t>
  </si>
  <si>
    <t>Предоставление социальных выплат в целях расселения неблагоприятиных населенных пунктов Омсукчанского городского округа</t>
  </si>
  <si>
    <t>Расходы на расселение неблагоприятных для проживания населенных пунктов Магаданской области на территории которых отсутствуют дошкольные и (или) общеобразовательные учреждения</t>
  </si>
  <si>
    <t>Социальные выплаты для приобретения (строительства) жилья</t>
  </si>
  <si>
    <t>Правовое и информационное обеспечение деятельности органов местного самоуправления Омсукчанского городского округа</t>
  </si>
  <si>
    <t xml:space="preserve">Приобретение и использование справочно-правовой систем, автоматизация кадровых процедур </t>
  </si>
  <si>
    <t xml:space="preserve">Организация дополнительного профессионального образования, повышения квалификации в органах местного самоуправления Омсукчанского городского округа  </t>
  </si>
  <si>
    <t>Организация дополнительного профессионального образования муниципальных служащих и лиц, замещающих муниципальные должности.</t>
  </si>
  <si>
    <t>Организация дополнительного профессионального образования лиц, замещающих муниципальные должности.</t>
  </si>
  <si>
    <t>Формирование и подготовка резерва управленческих кадров Магаданской области из числа муниципальных служащих</t>
  </si>
  <si>
    <t>Пподготовка участников  резерва управленческих кадров Магаданской области из числа муниципальных служащих</t>
  </si>
  <si>
    <t>Профилактика коррупции</t>
  </si>
  <si>
    <t>5. Муниципальная программа "Развитие муниципальной службы в Омсукчанском городском округе  на 2018-2020 годы"</t>
  </si>
  <si>
    <t>1.7.1.</t>
  </si>
  <si>
    <t xml:space="preserve">Приобретение комплектов плакатов антитеррористической литературы по тематике и профилактике экстремизма для муниципальных учреждений </t>
  </si>
  <si>
    <t>1.7.2.</t>
  </si>
  <si>
    <t>Изготовление печатных памток по тематике противодействия терроризму и экстремизму , в том числе приобретение картриджей</t>
  </si>
  <si>
    <t>1.7.3.</t>
  </si>
  <si>
    <t>Приобретение и установка (размещение) банеров по профилактике экстремизма и терроризма на территории Омсукчанского городского округа</t>
  </si>
  <si>
    <t>1.7.4.</t>
  </si>
  <si>
    <t>Приобретение видеоматериалов антитерроистической и антиэкстремистской направленности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</si>
  <si>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</t>
  </si>
  <si>
    <t xml:space="preserve">Обустройство дворовой территории </t>
  </si>
  <si>
    <t xml:space="preserve">Обустройство общественной территории </t>
  </si>
  <si>
    <t>Организационные и правовые меры противодействия употреблению наркотических средств без назначения врача и их незаконному обороту</t>
  </si>
  <si>
    <t>Организация мониторинга физического развития и физической подготовки учащихся</t>
  </si>
  <si>
    <t>Организация и проведение мониторинга наркоситуации в Омсукчанском городском округе</t>
  </si>
  <si>
    <t>Планирование и организация работы муниципальной антинаркотической комиссии по вопросам профилактики наркомании, алкоголизма, табакокурения</t>
  </si>
  <si>
    <t>Организация и проведение Единого дня профилактики в образовательных учреждениях района</t>
  </si>
  <si>
    <t>1.6.</t>
  </si>
  <si>
    <t>Проведение заседаний межведомственной комиссии по профилактике правонарушений в Омсукчанском городском округе.</t>
  </si>
  <si>
    <t>Профилактика безнадзорности и правонарушений несовершеннолетних.</t>
  </si>
  <si>
    <t>19. Муниципальная программа "О противодействии коррупции в администрации Омсукчанского городского округа на 2019-2021 годы"</t>
  </si>
  <si>
    <t>Нормативно-правовое регулирование антикоррупционной деятельности в администрации Омсукчанского гороского округа</t>
  </si>
  <si>
    <t>Реализация кадровой политики администрации Омсукчанского городского округа, направленной на минимизацию коррупционных рисков</t>
  </si>
  <si>
    <t>Совершенствование антикоррупционных механизмов в сфере закупок товаров, работ, услуг для обеспечения муниципальных нужд, управления муниципальным имуществом и финансам</t>
  </si>
  <si>
    <t>Сокращение административных барьеров</t>
  </si>
  <si>
    <t>Повышение эффективности межведомственного сотрудничества в области противодействия коррупции, привлечение общественности в процесс реализации основных мер по предупреждению коррупции</t>
  </si>
  <si>
    <t>Подготовка и ремонт водопроводных сетей с сооружениями на них</t>
  </si>
  <si>
    <r>
      <rPr>
        <b/>
        <sz val="14"/>
        <color theme="1"/>
        <rFont val="Times New Roman"/>
        <family val="1"/>
        <charset val="204"/>
      </rPr>
      <t>20. Муниципальная программа "Чистая вода Омсукчанского городского округа на 2020-2024 годы"</t>
    </r>
    <r>
      <rPr>
        <sz val="14"/>
        <color theme="1"/>
        <rFont val="Times New Roman"/>
        <family val="1"/>
        <charset val="204"/>
      </rPr>
      <t xml:space="preserve"> </t>
    </r>
  </si>
  <si>
    <t>Капитальный ремонт павильонов насосных станций над скважинами Водозабора «Нижний»</t>
  </si>
  <si>
    <t>Герметизация всех скважин Водозабора «Нижний»</t>
  </si>
  <si>
    <t>Замена насосного оборудования в скважинах № 1, 2, 5, 6, 7, 8 Водозабора «Нижний»</t>
  </si>
  <si>
    <t>Замена трубопроводной арматуры и контрольно-измерительных приборов на скважинах №1, 2, 5, 6, 7, 8 Водозабора «Нижний»</t>
  </si>
  <si>
    <t>Установка нового оборудования обеззараживания воды из подземного источника ультрафиолетом на Водозаборе «Нижний»</t>
  </si>
  <si>
    <t>Тампонирование скважин № 3, 4 Водозабора «Нижний»</t>
  </si>
  <si>
    <t>Реконструкция электрокотельной, обеспечивающей нужды Водозабора «Нижний»</t>
  </si>
  <si>
    <t>Замена деревянных опор освещения на Водозаборе «Нижний»</t>
  </si>
  <si>
    <t>Герметизация всех скважин Водозабора «Верхний»</t>
  </si>
  <si>
    <t>Тампонирование скважин № 1, 2 Водозабора «Верхний»</t>
  </si>
  <si>
    <t>Замена насосного оборудования в скважинах №3, 4 Водозабора «Верхний»</t>
  </si>
  <si>
    <t>Замена трубопроводной арматуры и контрольно-измерительных приборов на скважинах № 3, 4  Водозабора «Верхний»</t>
  </si>
  <si>
    <t>Установка нового оборудования обеззараживания воды из подземного источника ультрафиолетом на Водозаборе «Верхний»</t>
  </si>
  <si>
    <t>Строительство резервуаров чистой воды, обеспечивающих необходимый запас воды на хозяйственно-питьевые, производственные и противопожарные нужды, а также хранение неприкосновенного запаса воды на трое суток из расчета 10 л/чел*сут на случай возникновения чрезвычайных ситуаций с соблюдением условия полного обмена воды в резервуарах в течение 48 часов</t>
  </si>
  <si>
    <t>Перекладка существующих стальных трубопроводов водоснабжения диаметром до 200мм на участках с износом более 50%; прокладка трубопроводов холодного водоснабжения производится в каналах совместно с трубопроводами отопления и горячего водоснабжения;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</si>
  <si>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</t>
  </si>
  <si>
    <t>Реконструкция водовода от скважины №6 до скважины № 4 п.Дукат диаметром 100 мм, протяженностью 2,7 км.</t>
  </si>
  <si>
    <t>Модернизация и оптимизация скважины № 4, 4а:</t>
  </si>
  <si>
    <t>оборудования водоснабжения с обустройством химводоподготовки</t>
  </si>
  <si>
    <t>установка двух резервуаров емкостью по 100 м3</t>
  </si>
  <si>
    <t>монтаж модульной насосной станции второго подъема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</si>
  <si>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</si>
  <si>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</si>
  <si>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</si>
  <si>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</si>
  <si>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</si>
  <si>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</si>
  <si>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</si>
  <si>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</si>
  <si>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</si>
  <si>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8. Муниципальная программа "Развитие культуры в Омсукчанском городском округе на 2015-2022 годы"</t>
  </si>
  <si>
    <t>Подпрограмма «Развитие народного творчества и проведение культурного досуга населения в Омсукчанском городском округе на 2015-2022 годы»</t>
  </si>
  <si>
    <t>Проведение мероприятий в области культуры и искусства</t>
  </si>
  <si>
    <t>Обеспечение гарантий работникам муниципальных учрежедний</t>
  </si>
  <si>
    <t>Осуществление государственных полномочий муниципальными учреждениями</t>
  </si>
  <si>
    <t>Материально-техническое обеспечение учреждений культурно-досугового типа</t>
  </si>
  <si>
    <t>Проведение ремонта учрежедний культурно-досугового типа</t>
  </si>
  <si>
    <t>Развитие и укрепление материально-технической базы домов культуры</t>
  </si>
  <si>
    <t>Государственная поддержка отрасли культуры</t>
  </si>
  <si>
    <t xml:space="preserve">Подпрограмма «Развитие  библиотечного дела  в  Омсукчанском городском округе  на  2015-2022 годы»  </t>
  </si>
  <si>
    <t>Комплектование библиотечных фондов</t>
  </si>
  <si>
    <t>Обеспечение нгарантий работникам муниципальных учреждений</t>
  </si>
  <si>
    <t>6.</t>
  </si>
  <si>
    <t>7.</t>
  </si>
  <si>
    <t>8.</t>
  </si>
  <si>
    <t xml:space="preserve">Подпрограмма «Развитие дополнительного образования детей в области культуры в Омсукчанском городском округе в 2015-2022 годы» </t>
  </si>
  <si>
    <t>Обеспечение деятельности подведомственных образовательных учреждений</t>
  </si>
  <si>
    <t>Культурно-массовые мероприятия в учреждениях дополнительного образования детей</t>
  </si>
  <si>
    <t>Проведение ремонта учреждений дополнительного образования детей</t>
  </si>
  <si>
    <t xml:space="preserve">1. Содействие профессиональной ориентации, трудоустройству 
и временной занятости молодежи
</t>
  </si>
  <si>
    <t>Организация трудоустройства несовершеннолетних граждан</t>
  </si>
  <si>
    <t>2. Гражданское становление, патриотическое воспитание, пропаганда здорового образа жизни среди молодёжи, поддержка талантливой молодёжи</t>
  </si>
  <si>
    <t>Мероприятия в области молодёжной политики</t>
  </si>
  <si>
    <t>Создание условий для гражданского становления, патриотического и духовно-нравстенного развития молодежи, в том числе:</t>
  </si>
  <si>
    <t>Реализация мероприятий по пропаганде здорового 
образа жизни среди молодежи, в том числе:</t>
  </si>
  <si>
    <t>5. Поддержка талантливой и способной молодежи, детских и молодежных
социальных позитивных инициатив, в том числе:</t>
  </si>
  <si>
    <t>4. Вовлечение молодежи в социальную практику, поддержка деятельности 
молодежных общественных объединений, в том  числе:</t>
  </si>
  <si>
    <t>3. Поддержка молодых специалистов учреждений социальной сферы</t>
  </si>
  <si>
    <t>1. Информационные и документационные мероприятия по обеспечению жильём молодых семей</t>
  </si>
  <si>
    <t>2. Обеспечение жильем молодых семей</t>
  </si>
  <si>
    <t>Реализация мероприятий по обеспечению жильём молодых семей</t>
  </si>
  <si>
    <t>1. Поддержка семьи, материнства и детства</t>
  </si>
  <si>
    <t>Мероприятия по поддержке семьи, материнства и детства, в том числе:</t>
  </si>
  <si>
    <t>Организация и проведение женского форума</t>
  </si>
  <si>
    <t>Организация и проведение творческих мероприятий, направленных на поддержку материнства и детства</t>
  </si>
  <si>
    <t>Организация и проведение мероприятия - «День знаний»;</t>
  </si>
  <si>
    <t>Организация и проведение "День Рождества присвятой Богородицы"</t>
  </si>
  <si>
    <t xml:space="preserve">Организация и проведение праздничного мероприятия "День Матери России" </t>
  </si>
  <si>
    <t>Подпрограмма "Улучшение демографической ситуации в Омсукчанском городском округе"</t>
  </si>
  <si>
    <t>Повышение рождаемости в Омсукчанском городском округе</t>
  </si>
  <si>
    <t>1. Поддержка отдельных категорий граждан Омсукчанского городского округа</t>
  </si>
  <si>
    <t xml:space="preserve">Предоставление материальной помощи отдельным категориям граждан, оказавшимся в трудной жизненной ситуации </t>
  </si>
  <si>
    <t>Материальная помощь одиноко проживающим малоимущим гражданам, доход которых ниже прожиточного минимума</t>
  </si>
  <si>
    <t>Материальная помощь малоимущим семьям, среднедушевой доход в которых на 1 члена семьи ниже прожиточного минимума</t>
  </si>
  <si>
    <t>Материальная помощь 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</si>
  <si>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Материальная помощь 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</si>
  <si>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Материальная помощь 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</si>
  <si>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>Материальная помощь семьям, воспитывающим детей-инвалидов</t>
  </si>
  <si>
    <t>Материальная помощь гражданам, находящимся на периоде адаптации после антисоциального образа жизни</t>
  </si>
  <si>
    <t>Материальная помощь освободившимся из мест лишения свободы</t>
  </si>
  <si>
    <t xml:space="preserve">Подпрограмма «Забота о старшем поколении Омсукчанского городского округа» </t>
  </si>
  <si>
    <t>1. Поддержка ветеранов труда Омсукчанского района</t>
  </si>
  <si>
    <t>Ежемесячная выплата неработающим пенсионерам старше 65 лет, имеющим звание «Ветеран труда Омсукчанского района».</t>
  </si>
  <si>
    <t>2. Поддержка граждан старшего поколения</t>
  </si>
  <si>
    <t>Мероприятия по поддержке граждан старшего поколения</t>
  </si>
  <si>
    <t xml:space="preserve">Продуктовый набор инвалидам I, II группы </t>
  </si>
  <si>
    <t>Оплата проезда неработающим пенсионерам старше 60 лет, инвалидам по маршруту Омсукчан – Дукат.</t>
  </si>
  <si>
    <t>2.1.5.</t>
  </si>
  <si>
    <t>2.1.6.</t>
  </si>
  <si>
    <t>2.1.7.</t>
  </si>
  <si>
    <t xml:space="preserve">Ежемесячная денежная выплата малообеспеченным пожилым гражданам на приобретение предметов индивидуального ухода </t>
  </si>
  <si>
    <t>2.1.8.</t>
  </si>
  <si>
    <t>Единовременная денежная выплата к юбилейным датам неработающим пенсионерам старше 75 лет, проживающих на территории Омсукчанского городского округа.</t>
  </si>
  <si>
    <t>2.1.9.</t>
  </si>
  <si>
    <t>Единовременная денежная выплата участникам ВОВ, проживающих на территории Омсукчанского округа.</t>
  </si>
  <si>
    <t>1. Улучшение материально-технической базы родовых общин</t>
  </si>
  <si>
    <t xml:space="preserve">Укрепление материально-технической базы муниципальных сельскохозяйственных предприятий, крестьянских (фермерских) хозяйств, территориально соселских общин, родовых общин коренных малочисленных народов Севера, занятых традиционным природопользованием. </t>
  </si>
  <si>
    <t>2. Улучшение условий проживания семей коренных малочисленных народов Севера</t>
  </si>
  <si>
    <t>Предоставление социальных выплат на приобретение жилых помещений коренных малочисленных народов Севера</t>
  </si>
  <si>
    <t>Ремонт жилых помещений для нуждающихся семей коренных малочисленных народов Севера</t>
  </si>
  <si>
    <t>3. Поддержка этнических языков</t>
  </si>
  <si>
    <t>4. Развитие материальной базы для поддержки этнической культуры</t>
  </si>
  <si>
    <t xml:space="preserve">Мероприятия по реставрации редких национальных экспонатов-костюмов, украшений.   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</si>
  <si>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</si>
  <si>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>Укрепление гражданского единства, гармонизация межнациональных отношений, профилактика экстремизма</t>
  </si>
  <si>
    <t>Мероприятия, направленные на гармонизацию межнациональных отношений, в том числе: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</si>
  <si>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</si>
  <si>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</si>
  <si>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</si>
  <si>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</si>
  <si>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</si>
  <si>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</si>
  <si>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</si>
  <si>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</si>
  <si>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</si>
  <si>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</si>
  <si>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</si>
  <si>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Материальная помощь лицам без определенного места жительства</t>
  </si>
  <si>
    <t>1.1.12.</t>
  </si>
  <si>
    <t>1. Укрепление гражданского единства, гармонизация межнациональных отношений, профилактика экстремизма</t>
  </si>
  <si>
    <t>1.2.3.</t>
  </si>
  <si>
    <t>1.2.4.</t>
  </si>
  <si>
    <t>1.2.5.</t>
  </si>
  <si>
    <t>1.2.6.</t>
  </si>
  <si>
    <t>1.2.7.</t>
  </si>
  <si>
    <t>1.2.8.</t>
  </si>
  <si>
    <t>1.2.9.</t>
  </si>
  <si>
    <t>Проведение организационных мероприятий</t>
  </si>
  <si>
    <t>Обеспечение деятельности подведомственных учреждений</t>
  </si>
  <si>
    <t>Развитие учреждений спорта</t>
  </si>
  <si>
    <t>Целевые субсидии муниципальным учреждениям на проведение ремонта недвижимого имущества</t>
  </si>
  <si>
    <t>Целевые субсидии муниципальным учреждениям на оснащение</t>
  </si>
  <si>
    <t>Целевые субсидии на проведение физкультурно-спортивных мероприятий</t>
  </si>
  <si>
    <t>Целевые субсидии на выплату стипендии</t>
  </si>
  <si>
    <t>Обеспечение гарантий работникам муниципальных учреждений</t>
  </si>
  <si>
    <t>Целевые субсидии муниципальным учреждениям на оплату проезда к месту отдыха и обратно</t>
  </si>
  <si>
    <t xml:space="preserve">Целевые субсидии муниципальным учреждениям на оплату контейнера </t>
  </si>
  <si>
    <t>Осуществление государственных полномочий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</si>
  <si>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</si>
  <si>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Предоставление целевых субсидий на государственную поддержку спортивных организаций, осуществляющих подготовку спортивного резерва, для спортивных команд, в т.ч. Сборных команд РФ</t>
  </si>
  <si>
    <t>Целевые субсидии на гсударственную поддержку спортивных организаций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</si>
  <si>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округе" на 2015-2020 г.г.
</t>
  </si>
  <si>
    <t>Предоставление целевых субсидий на оплату проезда к месту отдыха и обратно</t>
  </si>
  <si>
    <t>Предоставление целевых субсидий на выплату стипендии учащимся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</si>
  <si>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</si>
  <si>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Подпрограмма "Физкультурно-спортивные мероприятия окружного и областного уровней"  на 2015-2020 г.г.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</si>
  <si>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</si>
  <si>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образвоания на выполнение муниципального задания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</si>
  <si>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(категория)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</si>
  <si>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(удаленность)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</si>
  <si>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</si>
  <si>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Выполнение государственных полномочий по обеспечению ежемесячного денежного вознаграждения за классное руководство</t>
  </si>
  <si>
    <t>Развитие учреждений дошкольного образования</t>
  </si>
  <si>
    <t>Целевые субсидии муниципальным учреждениям на ремонт недвижимого имущества</t>
  </si>
  <si>
    <t>Присмотр и уход за детьми-инвалидами, детьми-сиротами и детьми, оставшимися без попечения родителей, а также задетьми с туберкулезной интоксикацией</t>
  </si>
  <si>
    <t>Целевые субсидии муниципальным учреждениям на 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</si>
  <si>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</si>
  <si>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Целевые субсидии муниципальным учреждениям на оплату северных надбавок к заработной плате вновь прибывшим работникам</t>
  </si>
  <si>
    <t>Развитие учреждений основного образования</t>
  </si>
  <si>
    <t>Целевые субсидии на выполнение мероприятий по физической культуре и спорту</t>
  </si>
  <si>
    <t>Целевые субсидии муниципальным учреждениям на выплату стипендии учащимся</t>
  </si>
  <si>
    <t>Совершенствование питания учащихся</t>
  </si>
  <si>
    <t xml:space="preserve">Целевые субсидии муниципальным учреждениям на выполнение мероприятий по совершенствованию питания учащихся </t>
  </si>
  <si>
    <t>Совершенствование питания учащихся в общеобразовательных учреждениях</t>
  </si>
  <si>
    <t xml:space="preserve">Питание (завтрак или полдник) детей из многодетных семей , обучающихся в общеобразовательных учреждениях 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</si>
  <si>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</si>
  <si>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Питание детей с ограниченными возможностями</t>
  </si>
  <si>
    <t>Целевые субсидии на питание детей с ограниченными возможностями здоровья, обучающихся в общеобразовательных школах</t>
  </si>
  <si>
    <t>Реконструкция и капитальный ремонт общеобразвоательных учреждений</t>
  </si>
  <si>
    <t>Целевые субсидии на осуществление мероприятий по реконструкции и капитальному ремонту общеобразовательных учреждений</t>
  </si>
  <si>
    <t>Приоретение школных автобусов</t>
  </si>
  <si>
    <t>7.1.</t>
  </si>
  <si>
    <t>Целевые субсидии на приобретение школьных автобусов</t>
  </si>
  <si>
    <t>Формирование у обучающихся современных технологических и гуманитарных навыков</t>
  </si>
  <si>
    <t>8.1.</t>
  </si>
  <si>
    <t xml:space="preserve">Обновление материально технической базы для формирования у обучающихся современных технологических и гуманитарных навыков </t>
  </si>
  <si>
    <t>4. Подпрограмма "Развитие дополнительного образования в Омсукчанском городском округе"</t>
  </si>
  <si>
    <t>Развитие учреждений дополнительного образования</t>
  </si>
  <si>
    <t xml:space="preserve">5.Подпрограмма "Оздоровление детей и подростков в Омсукчанском городском округе" </t>
  </si>
  <si>
    <t>Оздоровление детей и подростков</t>
  </si>
  <si>
    <t>Субсидии муниципальным учреждениям общего образования на выполнение муниципального задания</t>
  </si>
  <si>
    <t>Организация отдыха и оздоровление детей в лагерях дневного пребывания</t>
  </si>
  <si>
    <t xml:space="preserve">Целевые субсидии муниципальным учреждениям на выполнение мероприятий по организации питания </t>
  </si>
  <si>
    <t>Проведение мероприятий для детей и молодёжи с использованием видеоматериалов по теме: «Профилактика экстремизма».</t>
  </si>
  <si>
    <t xml:space="preserve">                      за 2 квартал 2020 года</t>
  </si>
  <si>
    <t>Целевые субсидии муниципальным учреждениям на оплату презда к месту отдыха и обратно</t>
  </si>
  <si>
    <t>Питание детей с ограниченными возможностями здоровья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</si>
  <si>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</si>
  <si>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Реконструкция и капитальный ремнт общеобразовательных учреждений</t>
  </si>
  <si>
    <t xml:space="preserve">                      за 3 квартал 2020 года</t>
  </si>
  <si>
    <t xml:space="preserve">Целевые субсидии муниципальным учреждениям на ремонт </t>
  </si>
  <si>
    <t xml:space="preserve">Целевые субсидии муниципальным учреждениям на оснащение </t>
  </si>
  <si>
    <t>9.0</t>
  </si>
  <si>
    <t>Компенсация классного руководства</t>
  </si>
  <si>
    <t>9.1</t>
  </si>
  <si>
    <t xml:space="preserve"> Ремонт учреждений</t>
  </si>
  <si>
    <t>Целевые субсидие муниципальным учреждениям на ремонт</t>
  </si>
  <si>
    <t>10.1</t>
  </si>
  <si>
    <t>Классное руководство</t>
  </si>
  <si>
    <t>Модернизация и укрепленияе материально-технической базы в области физической культуры и спорта</t>
  </si>
  <si>
    <t>Изготовление печатных памяток по тематике противодействия терроризму и экстремизму , в том числе приобретение картриджей</t>
  </si>
  <si>
    <t xml:space="preserve">                      за  2020 года</t>
  </si>
  <si>
    <t>Модернизация системы отопления</t>
  </si>
  <si>
    <t>Проведенияе ремонта учреждений дополнительного образования детей</t>
  </si>
  <si>
    <t>Проведение ремонта учреждений культурно-досугового типа</t>
  </si>
  <si>
    <t>Материально-техническое обеспечение учреждений культурно-досукового типа</t>
  </si>
  <si>
    <t>Разработка плана профилактических мер , напрвленных на педупреждение экстремисткой деятельности , в том числе на выявление и последующее устранение причин и условий , способствующийх осуществлению экстремисткой деятельности на территории м/о "Омсукчанский го</t>
  </si>
  <si>
    <t>Частичное возмещениерасходов по присмотру и уходу за детьми , родители которых относятся к коренным малочисленным народам Совера</t>
  </si>
  <si>
    <t>Модернизация пищеблоков обеобразовательных учреждений</t>
  </si>
  <si>
    <t>Организация бесплатного питания</t>
  </si>
  <si>
    <t>Целевые субсидии</t>
  </si>
  <si>
    <t>Борьба с коронавирусом</t>
  </si>
  <si>
    <t>11</t>
  </si>
  <si>
    <t>федеральный бюджет</t>
  </si>
  <si>
    <t>областной бюджет</t>
  </si>
  <si>
    <t>областной</t>
  </si>
  <si>
    <t xml:space="preserve">федеральный </t>
  </si>
  <si>
    <t>без бюджетов не включенных в исполнение</t>
  </si>
  <si>
    <t>Бюджеты включенные в бюджет 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</si>
</sst>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0"/>
      <color theme="5" tint="-0.249977111117893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8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center" wrapText="1"/>
    </xf>
    <xf numFmtId="16" fontId="1" fillId="0" borderId="7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" fontId="4" fillId="0" borderId="5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16" fontId="4" fillId="0" borderId="7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4" fillId="5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12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" fontId="0" fillId="0" borderId="0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justify" vertical="top" wrapText="1"/>
    </xf>
    <xf numFmtId="0" fontId="12" fillId="0" borderId="9" xfId="0" applyFont="1" applyFill="1" applyBorder="1" applyAlignment="1">
      <alignment horizontal="left" vertical="center"/>
    </xf>
    <xf numFmtId="0" fontId="11" fillId="0" borderId="5" xfId="0" applyFont="1" applyFill="1" applyBorder="1"/>
    <xf numFmtId="0" fontId="1" fillId="0" borderId="7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10" xfId="0" applyBorder="1"/>
    <xf numFmtId="0" fontId="0" fillId="0" borderId="15" xfId="0" applyBorder="1"/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11" xfId="0" applyBorder="1"/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4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0" borderId="5" xfId="0" applyFont="1" applyFill="1" applyBorder="1"/>
    <xf numFmtId="16" fontId="1" fillId="0" borderId="5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0" fillId="3" borderId="34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3" borderId="34" xfId="0" applyFont="1" applyFill="1" applyBorder="1"/>
    <xf numFmtId="0" fontId="13" fillId="0" borderId="22" xfId="0" applyFont="1" applyBorder="1"/>
    <xf numFmtId="0" fontId="13" fillId="0" borderId="33" xfId="0" applyFont="1" applyBorder="1"/>
    <xf numFmtId="0" fontId="1" fillId="0" borderId="11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5" xfId="0" applyBorder="1"/>
    <xf numFmtId="0" fontId="1" fillId="0" borderId="21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8" fillId="3" borderId="37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justify" vertical="top" wrapText="1"/>
    </xf>
    <xf numFmtId="164" fontId="1" fillId="0" borderId="21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justify" vertical="top"/>
    </xf>
    <xf numFmtId="0" fontId="1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center"/>
    </xf>
    <xf numFmtId="0" fontId="4" fillId="4" borderId="21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0" fontId="1" fillId="8" borderId="24" xfId="0" applyFont="1" applyFill="1" applyBorder="1" applyAlignment="1">
      <alignment horizontal="justify" vertical="top" wrapText="1"/>
    </xf>
    <xf numFmtId="164" fontId="8" fillId="3" borderId="37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5" xfId="0" applyFont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0" borderId="5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23" xfId="0" applyFont="1" applyBorder="1"/>
    <xf numFmtId="0" fontId="12" fillId="4" borderId="22" xfId="0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8" fillId="8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6" fillId="3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" fillId="8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top" wrapText="1"/>
    </xf>
    <xf numFmtId="0" fontId="2" fillId="0" borderId="50" xfId="0" applyFont="1" applyBorder="1"/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2" fillId="8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4" borderId="25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 vertical="center" wrapText="1"/>
    </xf>
    <xf numFmtId="2" fontId="4" fillId="4" borderId="6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2" fontId="1" fillId="2" borderId="5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2" fontId="4" fillId="4" borderId="69" xfId="0" applyNumberFormat="1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2" fontId="12" fillId="3" borderId="4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2" fontId="6" fillId="3" borderId="71" xfId="0" applyNumberFormat="1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71" xfId="0" applyFont="1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16" fontId="2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wrapText="1"/>
    </xf>
    <xf numFmtId="0" fontId="12" fillId="4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2" fillId="0" borderId="8" xfId="0" applyFont="1" applyBorder="1"/>
    <xf numFmtId="0" fontId="2" fillId="0" borderId="14" xfId="0" applyFont="1" applyBorder="1"/>
    <xf numFmtId="0" fontId="15" fillId="3" borderId="37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2" fontId="12" fillId="3" borderId="4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9" xfId="0" applyFont="1" applyBorder="1"/>
    <xf numFmtId="0" fontId="4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7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21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2" fillId="0" borderId="16" xfId="0" applyFont="1" applyBorder="1"/>
    <xf numFmtId="0" fontId="4" fillId="4" borderId="2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7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4" borderId="5" xfId="0" applyFont="1" applyFill="1" applyBorder="1"/>
    <xf numFmtId="164" fontId="4" fillId="4" borderId="21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64" fontId="12" fillId="3" borderId="36" xfId="0" applyNumberFormat="1" applyFont="1" applyFill="1" applyBorder="1" applyAlignment="1">
      <alignment horizontal="center" vertical="center" wrapText="1"/>
    </xf>
    <xf numFmtId="2" fontId="12" fillId="3" borderId="35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32" xfId="0" applyFont="1" applyBorder="1" applyAlignment="1">
      <alignment horizontal="center" vertical="center"/>
    </xf>
    <xf numFmtId="164" fontId="2" fillId="3" borderId="7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8" borderId="5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2" fontId="6" fillId="8" borderId="15" xfId="0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8" borderId="13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" fontId="6" fillId="3" borderId="5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23" xfId="0" applyFont="1" applyBorder="1" applyAlignment="1">
      <alignment wrapText="1"/>
    </xf>
    <xf numFmtId="0" fontId="6" fillId="8" borderId="9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 wrapText="1"/>
    </xf>
    <xf numFmtId="0" fontId="12" fillId="9" borderId="2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 wrapText="1"/>
    </xf>
    <xf numFmtId="0" fontId="6" fillId="8" borderId="50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38" xfId="0" applyFill="1" applyBorder="1" applyAlignment="1">
      <alignment horizontal="center" vertical="center" wrapText="1"/>
    </xf>
    <xf numFmtId="0" fontId="2" fillId="0" borderId="16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16" fontId="1" fillId="8" borderId="11" xfId="0" applyNumberFormat="1" applyFont="1" applyFill="1" applyBorder="1" applyAlignment="1">
      <alignment horizontal="center"/>
    </xf>
    <xf numFmtId="0" fontId="1" fillId="8" borderId="26" xfId="0" applyFont="1" applyFill="1" applyBorder="1" applyAlignment="1">
      <alignment wrapText="1"/>
    </xf>
    <xf numFmtId="0" fontId="4" fillId="8" borderId="26" xfId="0" applyFont="1" applyFill="1" applyBorder="1" applyAlignment="1">
      <alignment wrapText="1"/>
    </xf>
    <xf numFmtId="0" fontId="1" fillId="8" borderId="16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74" xfId="0" applyNumberFormat="1" applyFont="1" applyBorder="1" applyAlignment="1">
      <alignment horizontal="left" vertical="top" wrapText="1"/>
    </xf>
    <xf numFmtId="164" fontId="12" fillId="3" borderId="70" xfId="0" applyNumberFormat="1" applyFont="1" applyFill="1" applyBorder="1" applyAlignment="1">
      <alignment horizontal="center" vertical="center"/>
    </xf>
    <xf numFmtId="164" fontId="12" fillId="3" borderId="72" xfId="0" applyNumberFormat="1" applyFont="1" applyFill="1" applyBorder="1" applyAlignment="1">
      <alignment horizontal="center" vertical="center"/>
    </xf>
    <xf numFmtId="164" fontId="12" fillId="3" borderId="46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 vertical="center"/>
    </xf>
    <xf numFmtId="164" fontId="2" fillId="3" borderId="72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4" fillId="3" borderId="47" xfId="0" applyFont="1" applyFill="1" applyBorder="1" applyAlignment="1">
      <alignment horizontal="center" vertical="top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vertical="center"/>
    </xf>
    <xf numFmtId="2" fontId="4" fillId="4" borderId="22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2" fontId="4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8" borderId="15" xfId="0" applyNumberFormat="1" applyFont="1" applyFill="1" applyBorder="1" applyAlignment="1">
      <alignment horizontal="center" vertical="center" wrapText="1"/>
    </xf>
    <xf numFmtId="2" fontId="1" fillId="8" borderId="10" xfId="0" applyNumberFormat="1" applyFont="1" applyFill="1" applyBorder="1" applyAlignment="1">
      <alignment horizontal="center" vertical="center" wrapText="1"/>
    </xf>
    <xf numFmtId="2" fontId="1" fillId="8" borderId="12" xfId="0" applyNumberFormat="1" applyFont="1" applyFill="1" applyBorder="1" applyAlignment="1">
      <alignment horizontal="center" vertical="center" wrapText="1"/>
    </xf>
    <xf numFmtId="2" fontId="1" fillId="8" borderId="31" xfId="0" applyNumberFormat="1" applyFont="1" applyFill="1" applyBorder="1" applyAlignment="1">
      <alignment horizontal="center" vertical="center" wrapText="1"/>
    </xf>
    <xf numFmtId="2" fontId="0" fillId="8" borderId="50" xfId="0" applyNumberFormat="1" applyFill="1" applyBorder="1" applyAlignment="1">
      <alignment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/>
    </xf>
    <xf numFmtId="2" fontId="4" fillId="4" borderId="16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8" borderId="0" xfId="0" applyFill="1"/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2" fontId="14" fillId="6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 wrapText="1"/>
    </xf>
    <xf numFmtId="0" fontId="2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" fillId="0" borderId="47" xfId="0" applyFont="1" applyBorder="1" applyAlignment="1">
      <alignment horizontal="center" wrapText="1"/>
    </xf>
    <xf numFmtId="0" fontId="8" fillId="3" borderId="6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6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6" fillId="3" borderId="36" xfId="0" applyNumberFormat="1" applyFont="1" applyFill="1" applyBorder="1" applyAlignment="1">
      <alignment horizontal="center" vertical="center" wrapText="1"/>
    </xf>
    <xf numFmtId="2" fontId="6" fillId="3" borderId="35" xfId="0" applyNumberFormat="1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37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2" fontId="4" fillId="3" borderId="50" xfId="0" applyNumberFormat="1" applyFont="1" applyFill="1" applyBorder="1" applyAlignment="1">
      <alignment horizontal="center" wrapText="1"/>
    </xf>
    <xf numFmtId="2" fontId="12" fillId="3" borderId="40" xfId="0" applyNumberFormat="1" applyFont="1" applyFill="1" applyBorder="1" applyAlignment="1">
      <alignment horizontal="center" wrapText="1"/>
    </xf>
    <xf numFmtId="4" fontId="12" fillId="3" borderId="70" xfId="0" applyNumberFormat="1" applyFon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8" fillId="3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0" fillId="0" borderId="0" xfId="0" applyNumberFormat="1" applyFill="1"/>
    <xf numFmtId="0" fontId="0" fillId="10" borderId="0" xfId="0" applyFill="1"/>
    <xf numFmtId="0" fontId="14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2" fontId="14" fillId="11" borderId="35" xfId="0" applyNumberFormat="1" applyFont="1" applyFill="1" applyBorder="1" applyAlignment="1">
      <alignment horizontal="center" vertical="center" wrapText="1"/>
    </xf>
    <xf numFmtId="2" fontId="8" fillId="11" borderId="3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4" fillId="4" borderId="2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12" borderId="0" xfId="0" applyFill="1"/>
    <xf numFmtId="2" fontId="25" fillId="12" borderId="0" xfId="0" applyNumberFormat="1" applyFont="1" applyFill="1"/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6" fillId="3" borderId="7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13" borderId="0" xfId="0" applyFill="1"/>
    <xf numFmtId="0" fontId="7" fillId="0" borderId="30" xfId="0" applyFont="1" applyFill="1" applyBorder="1" applyAlignment="1">
      <alignment horizontal="center"/>
    </xf>
    <xf numFmtId="16" fontId="11" fillId="0" borderId="10" xfId="0" applyNumberFormat="1" applyFont="1" applyFill="1" applyBorder="1"/>
    <xf numFmtId="2" fontId="6" fillId="4" borderId="7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18" fillId="8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164" fontId="7" fillId="0" borderId="4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64" fontId="7" fillId="0" borderId="5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top" wrapText="1"/>
    </xf>
    <xf numFmtId="16" fontId="1" fillId="0" borderId="5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5" fontId="12" fillId="3" borderId="70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66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1" fontId="12" fillId="9" borderId="9" xfId="0" applyNumberFormat="1" applyFont="1" applyFill="1" applyBorder="1" applyAlignment="1">
      <alignment horizontal="center"/>
    </xf>
    <xf numFmtId="1" fontId="6" fillId="9" borderId="9" xfId="0" applyNumberFormat="1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6" fillId="3" borderId="40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4" fillId="3" borderId="5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9" fillId="8" borderId="0" xfId="0" applyFont="1" applyFill="1"/>
    <xf numFmtId="0" fontId="13" fillId="0" borderId="69" xfId="0" applyFont="1" applyBorder="1"/>
    <xf numFmtId="0" fontId="13" fillId="0" borderId="77" xfId="0" applyFont="1" applyBorder="1"/>
    <xf numFmtId="0" fontId="1" fillId="0" borderId="33" xfId="0" applyFont="1" applyBorder="1" applyAlignment="1">
      <alignment horizontal="center" wrapText="1"/>
    </xf>
    <xf numFmtId="0" fontId="1" fillId="0" borderId="75" xfId="0" applyFont="1" applyFill="1" applyBorder="1" applyAlignment="1">
      <alignment horizontal="left" wrapText="1"/>
    </xf>
    <xf numFmtId="2" fontId="4" fillId="2" borderId="27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16" fontId="1" fillId="8" borderId="22" xfId="0" applyNumberFormat="1" applyFont="1" applyFill="1" applyBorder="1" applyAlignment="1">
      <alignment horizontal="center" wrapText="1"/>
    </xf>
    <xf numFmtId="2" fontId="1" fillId="8" borderId="27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wrapText="1"/>
    </xf>
    <xf numFmtId="16" fontId="1" fillId="0" borderId="28" xfId="0" applyNumberFormat="1" applyFont="1" applyBorder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2" fontId="4" fillId="4" borderId="27" xfId="0" applyNumberFormat="1" applyFont="1" applyFill="1" applyBorder="1" applyAlignment="1">
      <alignment horizontal="center" vertical="center" wrapText="1"/>
    </xf>
    <xf numFmtId="0" fontId="1" fillId="8" borderId="73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2" fontId="4" fillId="4" borderId="41" xfId="0" applyNumberFormat="1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left" wrapText="1"/>
    </xf>
    <xf numFmtId="0" fontId="1" fillId="4" borderId="4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wrapText="1"/>
    </xf>
    <xf numFmtId="0" fontId="1" fillId="2" borderId="41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left" wrapText="1"/>
    </xf>
    <xf numFmtId="16" fontId="1" fillId="0" borderId="28" xfId="0" applyNumberFormat="1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8" borderId="22" xfId="0" applyFont="1" applyFill="1" applyBorder="1" applyAlignment="1">
      <alignment horizontal="center" wrapText="1"/>
    </xf>
    <xf numFmtId="14" fontId="1" fillId="8" borderId="22" xfId="0" applyNumberFormat="1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12" fillId="0" borderId="22" xfId="0" applyFont="1" applyBorder="1"/>
    <xf numFmtId="0" fontId="0" fillId="0" borderId="22" xfId="0" applyBorder="1"/>
    <xf numFmtId="0" fontId="15" fillId="0" borderId="22" xfId="0" applyFont="1" applyBorder="1"/>
    <xf numFmtId="0" fontId="4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16" fontId="2" fillId="0" borderId="22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16" fontId="0" fillId="0" borderId="22" xfId="0" applyNumberFormat="1" applyFill="1" applyBorder="1"/>
    <xf numFmtId="0" fontId="0" fillId="0" borderId="22" xfId="0" applyFill="1" applyBorder="1"/>
    <xf numFmtId="16" fontId="11" fillId="0" borderId="22" xfId="0" applyNumberFormat="1" applyFont="1" applyFill="1" applyBorder="1"/>
    <xf numFmtId="0" fontId="11" fillId="0" borderId="22" xfId="0" applyFont="1" applyFill="1" applyBorder="1"/>
    <xf numFmtId="0" fontId="4" fillId="0" borderId="22" xfId="0" applyFont="1" applyBorder="1"/>
    <xf numFmtId="0" fontId="1" fillId="0" borderId="22" xfId="0" applyFont="1" applyBorder="1"/>
    <xf numFmtId="14" fontId="1" fillId="0" borderId="22" xfId="0" applyNumberFormat="1" applyFont="1" applyBorder="1"/>
    <xf numFmtId="0" fontId="12" fillId="4" borderId="22" xfId="0" applyFont="1" applyFill="1" applyBorder="1" applyAlignment="1">
      <alignment horizontal="left" vertical="center" wrapText="1"/>
    </xf>
    <xf numFmtId="0" fontId="1" fillId="0" borderId="22" xfId="0" applyNumberFormat="1" applyFont="1" applyFill="1" applyBorder="1"/>
    <xf numFmtId="16" fontId="1" fillId="0" borderId="22" xfId="0" applyNumberFormat="1" applyFont="1" applyFill="1" applyBorder="1"/>
    <xf numFmtId="0" fontId="1" fillId="0" borderId="22" xfId="0" applyFont="1" applyFill="1" applyBorder="1"/>
    <xf numFmtId="0" fontId="4" fillId="4" borderId="22" xfId="0" applyFont="1" applyFill="1" applyBorder="1"/>
    <xf numFmtId="0" fontId="2" fillId="0" borderId="22" xfId="0" applyFont="1" applyBorder="1"/>
    <xf numFmtId="0" fontId="6" fillId="8" borderId="22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16" fontId="1" fillId="8" borderId="22" xfId="0" applyNumberFormat="1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2" fontId="7" fillId="8" borderId="22" xfId="0" applyNumberFormat="1" applyFont="1" applyFill="1" applyBorder="1" applyAlignment="1">
      <alignment horizontal="center" wrapText="1"/>
    </xf>
    <xf numFmtId="2" fontId="1" fillId="8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16" fillId="0" borderId="69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2" fontId="4" fillId="3" borderId="56" xfId="0" applyNumberFormat="1" applyFont="1" applyFill="1" applyBorder="1" applyAlignment="1">
      <alignment horizontal="center" wrapText="1"/>
    </xf>
    <xf numFmtId="0" fontId="4" fillId="0" borderId="8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8" fillId="3" borderId="71" xfId="0" applyFont="1" applyFill="1" applyBorder="1" applyAlignment="1">
      <alignment horizontal="center" vertical="center" wrapText="1"/>
    </xf>
    <xf numFmtId="0" fontId="1" fillId="4" borderId="81" xfId="0" applyFont="1" applyFill="1" applyBorder="1" applyAlignment="1">
      <alignment horizontal="left" wrapText="1"/>
    </xf>
    <xf numFmtId="0" fontId="5" fillId="4" borderId="8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left" vertical="center" wrapText="1"/>
    </xf>
    <xf numFmtId="0" fontId="1" fillId="8" borderId="24" xfId="0" applyFont="1" applyFill="1" applyBorder="1" applyAlignment="1">
      <alignment horizontal="left" vertical="center" wrapText="1"/>
    </xf>
    <xf numFmtId="0" fontId="18" fillId="8" borderId="24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8" borderId="21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 wrapText="1"/>
    </xf>
    <xf numFmtId="0" fontId="1" fillId="8" borderId="2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wrapText="1"/>
    </xf>
    <xf numFmtId="0" fontId="4" fillId="3" borderId="29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2" fontId="4" fillId="8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 wrapText="1"/>
    </xf>
    <xf numFmtId="2" fontId="12" fillId="3" borderId="27" xfId="0" applyNumberFormat="1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wrapText="1"/>
    </xf>
    <xf numFmtId="0" fontId="9" fillId="4" borderId="83" xfId="0" applyFont="1" applyFill="1" applyBorder="1" applyAlignment="1">
      <alignment horizontal="left" vertical="top" wrapText="1"/>
    </xf>
    <xf numFmtId="0" fontId="9" fillId="8" borderId="21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vertical="center" wrapText="1"/>
    </xf>
    <xf numFmtId="0" fontId="10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0" fillId="8" borderId="21" xfId="0" applyFont="1" applyFill="1" applyBorder="1" applyAlignment="1">
      <alignment horizontal="left" vertical="top" wrapText="1"/>
    </xf>
    <xf numFmtId="0" fontId="10" fillId="8" borderId="21" xfId="0" applyFont="1" applyFill="1" applyBorder="1" applyAlignment="1">
      <alignment horizontal="left" vertical="center" wrapText="1"/>
    </xf>
    <xf numFmtId="0" fontId="9" fillId="8" borderId="2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wrapText="1"/>
    </xf>
    <xf numFmtId="0" fontId="6" fillId="3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8" borderId="22" xfId="0" applyNumberFormat="1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2" fontId="1" fillId="4" borderId="68" xfId="0" applyNumberFormat="1" applyFont="1" applyFill="1" applyBorder="1" applyAlignment="1">
      <alignment horizontal="center" vertical="center" wrapText="1"/>
    </xf>
    <xf numFmtId="2" fontId="1" fillId="8" borderId="69" xfId="0" applyNumberFormat="1" applyFont="1" applyFill="1" applyBorder="1" applyAlignment="1">
      <alignment horizontal="center" vertical="center" wrapText="1"/>
    </xf>
    <xf numFmtId="2" fontId="0" fillId="0" borderId="69" xfId="0" applyNumberFormat="1" applyBorder="1" applyAlignment="1">
      <alignment vertical="center"/>
    </xf>
    <xf numFmtId="2" fontId="15" fillId="0" borderId="69" xfId="0" applyNumberFormat="1" applyFont="1" applyBorder="1" applyAlignment="1">
      <alignment vertical="center"/>
    </xf>
    <xf numFmtId="2" fontId="0" fillId="0" borderId="69" xfId="0" applyNumberFormat="1" applyFont="1" applyBorder="1" applyAlignment="1">
      <alignment vertical="center"/>
    </xf>
    <xf numFmtId="2" fontId="4" fillId="0" borderId="6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/>
    </xf>
    <xf numFmtId="2" fontId="1" fillId="8" borderId="69" xfId="0" applyNumberFormat="1" applyFont="1" applyFill="1" applyBorder="1" applyAlignment="1">
      <alignment horizontal="center" vertical="center"/>
    </xf>
    <xf numFmtId="2" fontId="0" fillId="8" borderId="69" xfId="0" applyNumberFormat="1" applyFill="1" applyBorder="1" applyAlignment="1">
      <alignment vertical="center"/>
    </xf>
    <xf numFmtId="2" fontId="6" fillId="3" borderId="56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4" fillId="8" borderId="21" xfId="0" applyNumberFormat="1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2" fontId="6" fillId="3" borderId="29" xfId="0" applyNumberFormat="1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6" fillId="3" borderId="31" xfId="0" applyNumberFormat="1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wrapText="1"/>
    </xf>
    <xf numFmtId="0" fontId="4" fillId="0" borderId="83" xfId="0" applyFont="1" applyBorder="1" applyAlignment="1">
      <alignment wrapText="1"/>
    </xf>
    <xf numFmtId="0" fontId="4" fillId="0" borderId="21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5" fillId="0" borderId="27" xfId="0" applyFont="1" applyBorder="1"/>
    <xf numFmtId="0" fontId="4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8" borderId="81" xfId="0" applyFont="1" applyFill="1" applyBorder="1" applyAlignment="1">
      <alignment horizontal="center" wrapText="1"/>
    </xf>
    <xf numFmtId="0" fontId="5" fillId="8" borderId="83" xfId="0" applyFont="1" applyFill="1" applyBorder="1" applyAlignment="1">
      <alignment vertical="top" wrapText="1"/>
    </xf>
    <xf numFmtId="0" fontId="4" fillId="0" borderId="21" xfId="0" applyFont="1" applyBorder="1" applyAlignment="1">
      <alignment horizontal="justify" vertical="top"/>
    </xf>
    <xf numFmtId="0" fontId="4" fillId="0" borderId="21" xfId="0" applyFont="1" applyBorder="1" applyAlignment="1">
      <alignment horizontal="left"/>
    </xf>
    <xf numFmtId="0" fontId="0" fillId="3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7" fillId="8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2" fontId="12" fillId="3" borderId="56" xfId="0" applyNumberFormat="1" applyFont="1" applyFill="1" applyBorder="1" applyAlignment="1">
      <alignment horizontal="center" vertical="center" wrapText="1"/>
    </xf>
    <xf numFmtId="0" fontId="12" fillId="0" borderId="81" xfId="0" applyFont="1" applyBorder="1"/>
    <xf numFmtId="0" fontId="4" fillId="0" borderId="83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0" fillId="3" borderId="29" xfId="0" applyFont="1" applyFill="1" applyBorder="1"/>
    <xf numFmtId="0" fontId="1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" fillId="4" borderId="81" xfId="0" applyFont="1" applyFill="1" applyBorder="1" applyAlignment="1">
      <alignment horizontal="center" vertical="top" wrapText="1"/>
    </xf>
    <xf numFmtId="0" fontId="4" fillId="4" borderId="83" xfId="0" applyFont="1" applyFill="1" applyBorder="1" applyAlignment="1">
      <alignment horizontal="justify" vertical="top" wrapText="1"/>
    </xf>
    <xf numFmtId="0" fontId="4" fillId="8" borderId="21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8" borderId="21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justify"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2" fontId="7" fillId="4" borderId="68" xfId="0" applyNumberFormat="1" applyFont="1" applyFill="1" applyBorder="1" applyAlignment="1">
      <alignment horizontal="center" vertical="center" wrapText="1"/>
    </xf>
    <xf numFmtId="2" fontId="7" fillId="8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/>
    </xf>
    <xf numFmtId="0" fontId="7" fillId="8" borderId="69" xfId="0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/>
    <xf numFmtId="0" fontId="9" fillId="4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justify" vertical="top"/>
    </xf>
    <xf numFmtId="0" fontId="11" fillId="3" borderId="29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2" fillId="0" borderId="69" xfId="0" applyFont="1" applyFill="1" applyBorder="1"/>
    <xf numFmtId="0" fontId="2" fillId="0" borderId="69" xfId="0" applyFont="1" applyBorder="1"/>
    <xf numFmtId="0" fontId="4" fillId="0" borderId="81" xfId="0" applyFont="1" applyBorder="1"/>
    <xf numFmtId="164" fontId="4" fillId="0" borderId="21" xfId="0" applyNumberFormat="1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vertical="top" wrapText="1"/>
    </xf>
    <xf numFmtId="0" fontId="0" fillId="3" borderId="29" xfId="0" applyFill="1" applyBorder="1"/>
    <xf numFmtId="164" fontId="12" fillId="3" borderId="31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/>
    </xf>
    <xf numFmtId="164" fontId="12" fillId="3" borderId="30" xfId="0" applyNumberFormat="1" applyFont="1" applyFill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1" fillId="0" borderId="69" xfId="0" applyFont="1" applyBorder="1"/>
    <xf numFmtId="0" fontId="12" fillId="4" borderId="81" xfId="0" applyFont="1" applyFill="1" applyBorder="1" applyAlignment="1">
      <alignment horizontal="left" vertical="center" wrapText="1"/>
    </xf>
    <xf numFmtId="0" fontId="4" fillId="4" borderId="83" xfId="0" applyFont="1" applyFill="1" applyBorder="1" applyAlignment="1">
      <alignment horizontal="left" vertical="center" wrapText="1"/>
    </xf>
    <xf numFmtId="164" fontId="6" fillId="4" borderId="81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 wrapText="1"/>
    </xf>
    <xf numFmtId="2" fontId="4" fillId="4" borderId="68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2" fontId="4" fillId="4" borderId="69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1" xfId="0" applyFont="1" applyBorder="1" applyAlignment="1">
      <alignment horizontal="right"/>
    </xf>
    <xf numFmtId="0" fontId="8" fillId="3" borderId="31" xfId="0" applyFont="1" applyFill="1" applyBorder="1" applyAlignment="1">
      <alignment horizontal="center" vertical="center" wrapText="1"/>
    </xf>
    <xf numFmtId="2" fontId="12" fillId="3" borderId="56" xfId="0" applyNumberFormat="1" applyFont="1" applyFill="1" applyBorder="1" applyAlignment="1">
      <alignment horizontal="center" wrapText="1"/>
    </xf>
    <xf numFmtId="0" fontId="12" fillId="8" borderId="81" xfId="0" applyFont="1" applyFill="1" applyBorder="1" applyAlignment="1">
      <alignment horizontal="center"/>
    </xf>
    <xf numFmtId="0" fontId="12" fillId="9" borderId="8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wrapText="1"/>
    </xf>
    <xf numFmtId="164" fontId="8" fillId="3" borderId="30" xfId="0" applyNumberFormat="1" applyFont="1" applyFill="1" applyBorder="1" applyAlignment="1">
      <alignment horizontal="center"/>
    </xf>
    <xf numFmtId="0" fontId="12" fillId="9" borderId="68" xfId="0" applyFont="1" applyFill="1" applyBorder="1" applyAlignment="1">
      <alignment horizontal="center"/>
    </xf>
    <xf numFmtId="0" fontId="7" fillId="8" borderId="69" xfId="0" applyFont="1" applyFill="1" applyBorder="1" applyAlignment="1">
      <alignment horizontal="center"/>
    </xf>
    <xf numFmtId="0" fontId="6" fillId="9" borderId="69" xfId="0" applyFont="1" applyFill="1" applyBorder="1" applyAlignment="1">
      <alignment horizontal="center"/>
    </xf>
    <xf numFmtId="2" fontId="6" fillId="3" borderId="56" xfId="0" applyNumberFormat="1" applyFont="1" applyFill="1" applyBorder="1" applyAlignment="1">
      <alignment horizontal="center"/>
    </xf>
    <xf numFmtId="0" fontId="7" fillId="8" borderId="81" xfId="0" applyFont="1" applyFill="1" applyBorder="1" applyAlignment="1">
      <alignment horizontal="center"/>
    </xf>
    <xf numFmtId="0" fontId="1" fillId="0" borderId="83" xfId="0" applyFont="1" applyBorder="1" applyAlignment="1">
      <alignment wrapText="1"/>
    </xf>
    <xf numFmtId="2" fontId="6" fillId="8" borderId="68" xfId="0" applyNumberFormat="1" applyFont="1" applyFill="1" applyBorder="1" applyAlignment="1">
      <alignment horizontal="center"/>
    </xf>
    <xf numFmtId="2" fontId="6" fillId="8" borderId="69" xfId="0" applyNumberFormat="1" applyFont="1" applyFill="1" applyBorder="1" applyAlignment="1">
      <alignment horizontal="center"/>
    </xf>
    <xf numFmtId="0" fontId="1" fillId="8" borderId="81" xfId="0" applyFont="1" applyFill="1" applyBorder="1" applyAlignment="1">
      <alignment horizontal="center"/>
    </xf>
    <xf numFmtId="0" fontId="4" fillId="8" borderId="83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0" fontId="4" fillId="8" borderId="21" xfId="0" applyFont="1" applyFill="1" applyBorder="1" applyAlignment="1">
      <alignment wrapText="1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" fillId="8" borderId="68" xfId="0" applyFont="1" applyFill="1" applyBorder="1" applyAlignment="1">
      <alignment horizontal="center"/>
    </xf>
    <xf numFmtId="0" fontId="1" fillId="8" borderId="69" xfId="0" applyFont="1" applyFill="1" applyBorder="1" applyAlignment="1">
      <alignment horizontal="center"/>
    </xf>
    <xf numFmtId="0" fontId="4" fillId="8" borderId="81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 wrapText="1"/>
    </xf>
    <xf numFmtId="0" fontId="7" fillId="8" borderId="6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2" fontId="6" fillId="0" borderId="68" xfId="0" applyNumberFormat="1" applyFont="1" applyFill="1" applyBorder="1" applyAlignment="1">
      <alignment horizontal="center"/>
    </xf>
    <xf numFmtId="2" fontId="6" fillId="0" borderId="69" xfId="0" applyNumberFormat="1" applyFont="1" applyFill="1" applyBorder="1" applyAlignment="1">
      <alignment horizontal="center"/>
    </xf>
    <xf numFmtId="0" fontId="7" fillId="8" borderId="81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164" fontId="12" fillId="3" borderId="29" xfId="0" applyNumberFormat="1" applyFont="1" applyFill="1" applyBorder="1" applyAlignment="1">
      <alignment horizontal="center"/>
    </xf>
    <xf numFmtId="164" fontId="12" fillId="3" borderId="30" xfId="0" applyNumberFormat="1" applyFont="1" applyFill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2" fontId="24" fillId="8" borderId="68" xfId="0" applyNumberFormat="1" applyFont="1" applyFill="1" applyBorder="1" applyAlignment="1">
      <alignment horizontal="center" wrapText="1"/>
    </xf>
    <xf numFmtId="2" fontId="24" fillId="8" borderId="69" xfId="0" applyNumberFormat="1" applyFont="1" applyFill="1" applyBorder="1" applyAlignment="1">
      <alignment horizontal="center" wrapText="1"/>
    </xf>
    <xf numFmtId="0" fontId="7" fillId="0" borderId="8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" fillId="0" borderId="8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6" fillId="8" borderId="22" xfId="0" applyNumberFormat="1" applyFont="1" applyFill="1" applyBorder="1" applyAlignment="1">
      <alignment horizontal="center"/>
    </xf>
    <xf numFmtId="164" fontId="6" fillId="3" borderId="56" xfId="0" applyNumberFormat="1" applyFont="1" applyFill="1" applyBorder="1" applyAlignment="1">
      <alignment horizontal="center"/>
    </xf>
    <xf numFmtId="0" fontId="14" fillId="0" borderId="47" xfId="0" applyFont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2" fillId="8" borderId="8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2" fontId="8" fillId="6" borderId="7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6" fillId="0" borderId="44" xfId="0" applyNumberFormat="1" applyFont="1" applyBorder="1" applyAlignment="1">
      <alignment horizontal="center" vertical="center" wrapText="1"/>
    </xf>
    <xf numFmtId="164" fontId="6" fillId="0" borderId="80" xfId="0" applyNumberFormat="1" applyFont="1" applyBorder="1" applyAlignment="1">
      <alignment horizontal="center" vertical="center" wrapText="1"/>
    </xf>
    <xf numFmtId="164" fontId="6" fillId="0" borderId="81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2" fillId="3" borderId="70" xfId="0" applyNumberFormat="1" applyFont="1" applyFill="1" applyBorder="1" applyAlignment="1">
      <alignment horizontal="center" vertical="center" wrapText="1"/>
    </xf>
    <xf numFmtId="164" fontId="12" fillId="3" borderId="48" xfId="0" applyNumberFormat="1" applyFont="1" applyFill="1" applyBorder="1" applyAlignment="1">
      <alignment horizontal="center" vertical="center" wrapText="1"/>
    </xf>
    <xf numFmtId="164" fontId="12" fillId="3" borderId="4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12" fillId="3" borderId="66" xfId="0" applyNumberFormat="1" applyFont="1" applyFill="1" applyBorder="1" applyAlignment="1">
      <alignment horizontal="center" vertical="center" wrapText="1"/>
    </xf>
    <xf numFmtId="164" fontId="12" fillId="3" borderId="71" xfId="0" applyNumberFormat="1" applyFont="1" applyFill="1" applyBorder="1" applyAlignment="1">
      <alignment horizontal="center" vertical="center" wrapText="1"/>
    </xf>
    <xf numFmtId="164" fontId="12" fillId="3" borderId="74" xfId="0" applyNumberFormat="1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81" xfId="0" applyNumberFormat="1" applyFont="1" applyFill="1" applyBorder="1" applyAlignment="1">
      <alignment horizontal="center" vertical="center" wrapText="1"/>
    </xf>
    <xf numFmtId="164" fontId="6" fillId="4" borderId="80" xfId="0" applyNumberFormat="1" applyFont="1" applyFill="1" applyBorder="1" applyAlignment="1">
      <alignment horizontal="center" vertical="center" wrapText="1"/>
    </xf>
    <xf numFmtId="164" fontId="4" fillId="4" borderId="80" xfId="0" applyNumberFormat="1" applyFont="1" applyFill="1" applyBorder="1" applyAlignment="1">
      <alignment horizontal="center" vertical="center" wrapText="1"/>
    </xf>
    <xf numFmtId="164" fontId="4" fillId="4" borderId="64" xfId="0" applyNumberFormat="1" applyFont="1" applyFill="1" applyBorder="1" applyAlignment="1">
      <alignment horizontal="center" vertical="center" wrapText="1"/>
    </xf>
    <xf numFmtId="164" fontId="4" fillId="4" borderId="8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8" borderId="7" xfId="0" applyNumberFormat="1" applyFont="1" applyFill="1" applyBorder="1" applyAlignment="1">
      <alignment horizontal="center" vertical="center" wrapText="1"/>
    </xf>
    <xf numFmtId="164" fontId="1" fillId="8" borderId="9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center" vertical="center" wrapText="1"/>
    </xf>
    <xf numFmtId="164" fontId="1" fillId="8" borderId="4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8" borderId="13" xfId="0" applyNumberFormat="1" applyFont="1" applyFill="1" applyBorder="1" applyAlignment="1">
      <alignment horizontal="center" vertical="center" wrapText="1"/>
    </xf>
    <xf numFmtId="164" fontId="1" fillId="8" borderId="0" xfId="0" applyNumberFormat="1" applyFont="1" applyFill="1" applyBorder="1" applyAlignment="1">
      <alignment horizontal="center" vertical="center" wrapText="1"/>
    </xf>
    <xf numFmtId="164" fontId="1" fillId="8" borderId="6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8" fillId="8" borderId="9" xfId="0" applyNumberFormat="1" applyFont="1" applyFill="1" applyBorder="1" applyAlignment="1">
      <alignment horizontal="center" vertical="center" wrapText="1"/>
    </xf>
    <xf numFmtId="164" fontId="18" fillId="8" borderId="22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 vertical="center" wrapText="1"/>
    </xf>
    <xf numFmtId="164" fontId="1" fillId="8" borderId="27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65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17" fillId="4" borderId="22" xfId="0" applyNumberFormat="1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17" fillId="2" borderId="22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7" fillId="8" borderId="9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164" fontId="7" fillId="8" borderId="2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4" fillId="4" borderId="75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65" xfId="0" applyNumberFormat="1" applyFont="1" applyFill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0" fillId="8" borderId="5" xfId="0" applyNumberFormat="1" applyFont="1" applyFill="1" applyBorder="1" applyAlignment="1">
      <alignment horizontal="center" vertical="center" wrapText="1"/>
    </xf>
    <xf numFmtId="164" fontId="4" fillId="4" borderId="65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30" xfId="0" applyNumberFormat="1" applyFont="1" applyFill="1" applyBorder="1" applyAlignment="1">
      <alignment horizontal="center" vertical="center" wrapText="1"/>
    </xf>
    <xf numFmtId="164" fontId="12" fillId="3" borderId="3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3" xfId="0" applyNumberFormat="1" applyFont="1" applyBorder="1" applyAlignment="1">
      <alignment horizontal="center" vertical="center"/>
    </xf>
    <xf numFmtId="164" fontId="17" fillId="8" borderId="81" xfId="0" applyNumberFormat="1" applyFont="1" applyFill="1" applyBorder="1" applyAlignment="1">
      <alignment horizontal="center" vertical="center" wrapText="1"/>
    </xf>
    <xf numFmtId="164" fontId="17" fillId="8" borderId="80" xfId="0" applyNumberFormat="1" applyFont="1" applyFill="1" applyBorder="1" applyAlignment="1">
      <alignment horizontal="center" vertical="center" wrapText="1"/>
    </xf>
    <xf numFmtId="164" fontId="17" fillId="8" borderId="8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164" fontId="0" fillId="3" borderId="30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164" fontId="15" fillId="3" borderId="29" xfId="0" applyNumberFormat="1" applyFont="1" applyFill="1" applyBorder="1" applyAlignment="1">
      <alignment horizontal="center" vertical="center" wrapText="1"/>
    </xf>
    <xf numFmtId="164" fontId="15" fillId="3" borderId="30" xfId="0" applyNumberFormat="1" applyFont="1" applyFill="1" applyBorder="1" applyAlignment="1">
      <alignment horizontal="center" vertical="center" wrapText="1"/>
    </xf>
    <xf numFmtId="164" fontId="0" fillId="3" borderId="29" xfId="0" applyNumberFormat="1" applyFont="1" applyFill="1" applyBorder="1" applyAlignment="1">
      <alignment horizontal="center" vertical="center" wrapText="1"/>
    </xf>
    <xf numFmtId="164" fontId="6" fillId="4" borderId="83" xfId="0" applyNumberFormat="1" applyFont="1" applyFill="1" applyBorder="1" applyAlignment="1">
      <alignment horizontal="center" vertical="center" wrapText="1"/>
    </xf>
    <xf numFmtId="164" fontId="6" fillId="8" borderId="22" xfId="0" applyNumberFormat="1" applyFont="1" applyFill="1" applyBorder="1" applyAlignment="1">
      <alignment horizontal="center" vertical="center" wrapText="1"/>
    </xf>
    <xf numFmtId="164" fontId="6" fillId="8" borderId="5" xfId="0" applyNumberFormat="1" applyFont="1" applyFill="1" applyBorder="1" applyAlignment="1">
      <alignment horizontal="center" vertical="center" wrapText="1"/>
    </xf>
    <xf numFmtId="164" fontId="6" fillId="8" borderId="2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horizontal="center" vertical="center"/>
    </xf>
    <xf numFmtId="164" fontId="6" fillId="8" borderId="5" xfId="0" applyNumberFormat="1" applyFont="1" applyFill="1" applyBorder="1" applyAlignment="1">
      <alignment horizontal="center" vertical="center"/>
    </xf>
    <xf numFmtId="164" fontId="6" fillId="8" borderId="2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21" xfId="0" applyNumberFormat="1" applyFont="1" applyBorder="1"/>
    <xf numFmtId="164" fontId="6" fillId="0" borderId="22" xfId="0" applyNumberFormat="1" applyFont="1" applyFill="1" applyBorder="1" applyAlignment="1">
      <alignment horizontal="center" vertical="center"/>
    </xf>
    <xf numFmtId="164" fontId="6" fillId="4" borderId="81" xfId="0" applyNumberFormat="1" applyFont="1" applyFill="1" applyBorder="1" applyAlignment="1">
      <alignment horizontal="center" vertical="center"/>
    </xf>
    <xf numFmtId="164" fontId="6" fillId="4" borderId="80" xfId="0" applyNumberFormat="1" applyFont="1" applyFill="1" applyBorder="1" applyAlignment="1">
      <alignment horizontal="center" vertical="center"/>
    </xf>
    <xf numFmtId="164" fontId="6" fillId="4" borderId="83" xfId="0" applyNumberFormat="1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21" xfId="0" applyNumberFormat="1" applyFont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wrapText="1"/>
    </xf>
    <xf numFmtId="164" fontId="12" fillId="3" borderId="30" xfId="0" applyNumberFormat="1" applyFont="1" applyFill="1" applyBorder="1" applyAlignment="1">
      <alignment horizontal="center" wrapText="1"/>
    </xf>
    <xf numFmtId="164" fontId="2" fillId="3" borderId="30" xfId="0" applyNumberFormat="1" applyFont="1" applyFill="1" applyBorder="1" applyAlignment="1">
      <alignment horizontal="center" wrapText="1"/>
    </xf>
    <xf numFmtId="164" fontId="2" fillId="3" borderId="31" xfId="0" applyNumberFormat="1" applyFont="1" applyFill="1" applyBorder="1" applyAlignment="1">
      <alignment horizontal="center" wrapText="1"/>
    </xf>
    <xf numFmtId="164" fontId="12" fillId="9" borderId="81" xfId="0" applyNumberFormat="1" applyFont="1" applyFill="1" applyBorder="1" applyAlignment="1">
      <alignment horizontal="center"/>
    </xf>
    <xf numFmtId="164" fontId="12" fillId="9" borderId="80" xfId="0" applyNumberFormat="1" applyFont="1" applyFill="1" applyBorder="1" applyAlignment="1">
      <alignment horizontal="center"/>
    </xf>
    <xf numFmtId="164" fontId="12" fillId="9" borderId="83" xfId="0" applyNumberFormat="1" applyFont="1" applyFill="1" applyBorder="1" applyAlignment="1">
      <alignment horizontal="center"/>
    </xf>
    <xf numFmtId="164" fontId="7" fillId="8" borderId="5" xfId="0" applyNumberFormat="1" applyFont="1" applyFill="1" applyBorder="1" applyAlignment="1">
      <alignment horizontal="center"/>
    </xf>
    <xf numFmtId="164" fontId="7" fillId="8" borderId="21" xfId="0" applyNumberFormat="1" applyFont="1" applyFill="1" applyBorder="1" applyAlignment="1">
      <alignment horizontal="center"/>
    </xf>
    <xf numFmtId="164" fontId="6" fillId="9" borderId="22" xfId="0" applyNumberFormat="1" applyFont="1" applyFill="1" applyBorder="1" applyAlignment="1">
      <alignment horizontal="center"/>
    </xf>
    <xf numFmtId="164" fontId="6" fillId="9" borderId="5" xfId="0" applyNumberFormat="1" applyFont="1" applyFill="1" applyBorder="1" applyAlignment="1">
      <alignment horizontal="center"/>
    </xf>
    <xf numFmtId="164" fontId="6" fillId="9" borderId="21" xfId="0" applyNumberFormat="1" applyFont="1" applyFill="1" applyBorder="1" applyAlignment="1">
      <alignment horizontal="center"/>
    </xf>
    <xf numFmtId="164" fontId="8" fillId="3" borderId="29" xfId="0" applyNumberFormat="1" applyFont="1" applyFill="1" applyBorder="1" applyAlignment="1">
      <alignment horizontal="center"/>
    </xf>
    <xf numFmtId="164" fontId="8" fillId="3" borderId="31" xfId="0" applyNumberFormat="1" applyFont="1" applyFill="1" applyBorder="1" applyAlignment="1">
      <alignment horizontal="center"/>
    </xf>
    <xf numFmtId="164" fontId="7" fillId="8" borderId="81" xfId="0" applyNumberFormat="1" applyFont="1" applyFill="1" applyBorder="1" applyAlignment="1">
      <alignment horizontal="center" vertical="center"/>
    </xf>
    <xf numFmtId="164" fontId="7" fillId="8" borderId="80" xfId="0" applyNumberFormat="1" applyFont="1" applyFill="1" applyBorder="1" applyAlignment="1">
      <alignment horizontal="center" vertical="center"/>
    </xf>
    <xf numFmtId="164" fontId="7" fillId="8" borderId="83" xfId="0" applyNumberFormat="1" applyFont="1" applyFill="1" applyBorder="1" applyAlignment="1">
      <alignment horizontal="center" vertical="center"/>
    </xf>
    <xf numFmtId="164" fontId="3" fillId="8" borderId="83" xfId="0" applyNumberFormat="1" applyFont="1" applyFill="1" applyBorder="1" applyAlignment="1">
      <alignment horizontal="center" vertical="center"/>
    </xf>
    <xf numFmtId="164" fontId="7" fillId="8" borderId="22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64" fontId="7" fillId="8" borderId="21" xfId="0" applyNumberFormat="1" applyFont="1" applyFill="1" applyBorder="1" applyAlignment="1">
      <alignment horizontal="center" vertical="center"/>
    </xf>
    <xf numFmtId="164" fontId="3" fillId="8" borderId="21" xfId="0" applyNumberFormat="1" applyFont="1" applyFill="1" applyBorder="1" applyAlignment="1">
      <alignment horizontal="center" vertical="center"/>
    </xf>
    <xf numFmtId="164" fontId="6" fillId="8" borderId="81" xfId="0" applyNumberFormat="1" applyFont="1" applyFill="1" applyBorder="1" applyAlignment="1">
      <alignment horizontal="center" vertical="center"/>
    </xf>
    <xf numFmtId="164" fontId="6" fillId="8" borderId="80" xfId="0" applyNumberFormat="1" applyFont="1" applyFill="1" applyBorder="1" applyAlignment="1">
      <alignment horizontal="center" vertical="center"/>
    </xf>
    <xf numFmtId="164" fontId="6" fillId="8" borderId="83" xfId="0" applyNumberFormat="1" applyFont="1" applyFill="1" applyBorder="1" applyAlignment="1">
      <alignment horizontal="center" vertical="center"/>
    </xf>
    <xf numFmtId="164" fontId="6" fillId="8" borderId="22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8" borderId="81" xfId="0" applyNumberFormat="1" applyFont="1" applyFill="1" applyBorder="1" applyAlignment="1">
      <alignment horizontal="center" vertical="center" wrapText="1"/>
    </xf>
    <xf numFmtId="164" fontId="7" fillId="8" borderId="80" xfId="0" applyNumberFormat="1" applyFont="1" applyFill="1" applyBorder="1" applyAlignment="1">
      <alignment horizontal="center" vertical="center" wrapText="1"/>
    </xf>
    <xf numFmtId="164" fontId="7" fillId="8" borderId="83" xfId="0" applyNumberFormat="1" applyFont="1" applyFill="1" applyBorder="1" applyAlignment="1">
      <alignment horizontal="center" vertical="center" wrapText="1"/>
    </xf>
    <xf numFmtId="164" fontId="7" fillId="8" borderId="21" xfId="0" applyNumberFormat="1" applyFont="1" applyFill="1" applyBorder="1" applyAlignment="1">
      <alignment horizontal="center" vertical="center" wrapText="1"/>
    </xf>
    <xf numFmtId="164" fontId="7" fillId="0" borderId="80" xfId="0" applyNumberFormat="1" applyFont="1" applyFill="1" applyBorder="1" applyAlignment="1">
      <alignment horizontal="center" vertical="center" wrapText="1"/>
    </xf>
    <xf numFmtId="2" fontId="8" fillId="6" borderId="48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8" borderId="81" xfId="0" applyFont="1" applyFill="1" applyBorder="1" applyAlignment="1">
      <alignment horizontal="center" wrapText="1"/>
    </xf>
    <xf numFmtId="0" fontId="9" fillId="8" borderId="83" xfId="0" applyFont="1" applyFill="1" applyBorder="1" applyAlignment="1">
      <alignment horizontal="left" vertical="top" wrapText="1"/>
    </xf>
    <xf numFmtId="164" fontId="4" fillId="8" borderId="81" xfId="0" applyNumberFormat="1" applyFont="1" applyFill="1" applyBorder="1" applyAlignment="1">
      <alignment horizontal="center" vertical="center" wrapText="1"/>
    </xf>
    <xf numFmtId="164" fontId="4" fillId="8" borderId="80" xfId="0" applyNumberFormat="1" applyFont="1" applyFill="1" applyBorder="1" applyAlignment="1">
      <alignment horizontal="center" vertical="center" wrapText="1"/>
    </xf>
    <xf numFmtId="164" fontId="4" fillId="8" borderId="83" xfId="0" applyNumberFormat="1" applyFont="1" applyFill="1" applyBorder="1" applyAlignment="1">
      <alignment horizontal="center" vertical="center" wrapText="1"/>
    </xf>
    <xf numFmtId="2" fontId="1" fillId="8" borderId="68" xfId="0" applyNumberFormat="1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wrapText="1"/>
    </xf>
    <xf numFmtId="2" fontId="15" fillId="8" borderId="69" xfId="0" applyNumberFormat="1" applyFont="1" applyFill="1" applyBorder="1" applyAlignment="1">
      <alignment vertical="center"/>
    </xf>
    <xf numFmtId="2" fontId="0" fillId="8" borderId="69" xfId="0" applyNumberFormat="1" applyFont="1" applyFill="1" applyBorder="1" applyAlignment="1">
      <alignment vertical="center"/>
    </xf>
    <xf numFmtId="0" fontId="4" fillId="8" borderId="33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vertical="center" wrapText="1"/>
    </xf>
    <xf numFmtId="164" fontId="4" fillId="8" borderId="22" xfId="0" applyNumberFormat="1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 vertical="center"/>
    </xf>
    <xf numFmtId="164" fontId="4" fillId="8" borderId="21" xfId="0" applyNumberFormat="1" applyFont="1" applyFill="1" applyBorder="1" applyAlignment="1">
      <alignment horizontal="center" vertical="center"/>
    </xf>
    <xf numFmtId="2" fontId="4" fillId="8" borderId="69" xfId="0" applyNumberFormat="1" applyFont="1" applyFill="1" applyBorder="1" applyAlignment="1">
      <alignment horizontal="center" vertical="center" wrapText="1"/>
    </xf>
    <xf numFmtId="0" fontId="1" fillId="8" borderId="22" xfId="0" applyNumberFormat="1" applyFont="1" applyFill="1" applyBorder="1" applyAlignment="1">
      <alignment horizontal="center" wrapText="1"/>
    </xf>
    <xf numFmtId="0" fontId="4" fillId="8" borderId="22" xfId="0" applyNumberFormat="1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2" fontId="4" fillId="8" borderId="22" xfId="0" applyNumberFormat="1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vertical="center" wrapText="1"/>
    </xf>
    <xf numFmtId="2" fontId="4" fillId="8" borderId="21" xfId="0" applyNumberFormat="1" applyFont="1" applyFill="1" applyBorder="1" applyAlignment="1">
      <alignment horizontal="center" vertical="center" wrapText="1"/>
    </xf>
    <xf numFmtId="2" fontId="1" fillId="8" borderId="22" xfId="0" applyNumberFormat="1" applyFont="1" applyFill="1" applyBorder="1" applyAlignment="1">
      <alignment horizontal="center" vertical="center" wrapText="1"/>
    </xf>
    <xf numFmtId="2" fontId="1" fillId="8" borderId="5" xfId="0" applyNumberFormat="1" applyFont="1" applyFill="1" applyBorder="1" applyAlignment="1">
      <alignment horizontal="center" vertical="center" wrapText="1"/>
    </xf>
    <xf numFmtId="2" fontId="1" fillId="8" borderId="21" xfId="0" applyNumberFormat="1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16" fontId="4" fillId="8" borderId="22" xfId="0" applyNumberFormat="1" applyFont="1" applyFill="1" applyBorder="1" applyAlignment="1">
      <alignment horizontal="center" wrapText="1"/>
    </xf>
    <xf numFmtId="164" fontId="1" fillId="8" borderId="22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8" borderId="21" xfId="0" applyNumberFormat="1" applyFont="1" applyFill="1" applyBorder="1" applyAlignment="1">
      <alignment horizontal="center" vertical="center"/>
    </xf>
    <xf numFmtId="0" fontId="0" fillId="8" borderId="69" xfId="0" applyFill="1" applyBorder="1"/>
    <xf numFmtId="0" fontId="7" fillId="8" borderId="22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wrapText="1"/>
    </xf>
    <xf numFmtId="0" fontId="6" fillId="8" borderId="31" xfId="0" applyFont="1" applyFill="1" applyBorder="1" applyAlignment="1">
      <alignment horizontal="center" vertical="center" wrapText="1"/>
    </xf>
    <xf numFmtId="2" fontId="6" fillId="8" borderId="29" xfId="0" applyNumberFormat="1" applyFont="1" applyFill="1" applyBorder="1" applyAlignment="1">
      <alignment horizontal="center" vertical="center" wrapText="1"/>
    </xf>
    <xf numFmtId="2" fontId="6" fillId="8" borderId="30" xfId="0" applyNumberFormat="1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2" fontId="6" fillId="8" borderId="31" xfId="0" applyNumberFormat="1" applyFont="1" applyFill="1" applyBorder="1" applyAlignment="1">
      <alignment horizontal="center" vertical="center" wrapText="1"/>
    </xf>
    <xf numFmtId="2" fontId="6" fillId="8" borderId="56" xfId="0" applyNumberFormat="1" applyFont="1" applyFill="1" applyBorder="1" applyAlignment="1">
      <alignment horizontal="center" vertical="center" wrapText="1"/>
    </xf>
    <xf numFmtId="0" fontId="4" fillId="8" borderId="81" xfId="0" applyFont="1" applyFill="1" applyBorder="1" applyAlignment="1">
      <alignment horizontal="center" wrapText="1"/>
    </xf>
    <xf numFmtId="0" fontId="4" fillId="8" borderId="83" xfId="0" applyFont="1" applyFill="1" applyBorder="1" applyAlignment="1">
      <alignment horizontal="center" vertical="center" wrapText="1"/>
    </xf>
    <xf numFmtId="0" fontId="15" fillId="8" borderId="27" xfId="0" applyFont="1" applyFill="1" applyBorder="1"/>
    <xf numFmtId="0" fontId="4" fillId="8" borderId="21" xfId="0" applyFont="1" applyFill="1" applyBorder="1" applyAlignment="1">
      <alignment horizontal="justify" wrapText="1"/>
    </xf>
    <xf numFmtId="0" fontId="4" fillId="8" borderId="27" xfId="0" applyFont="1" applyFill="1" applyBorder="1" applyAlignment="1">
      <alignment horizontal="center" wrapText="1"/>
    </xf>
    <xf numFmtId="0" fontId="25" fillId="8" borderId="0" xfId="0" applyFont="1" applyFill="1"/>
    <xf numFmtId="164" fontId="4" fillId="15" borderId="5" xfId="0" applyNumberFormat="1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2" fontId="1" fillId="2" borderId="6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2" fontId="15" fillId="2" borderId="69" xfId="0" applyNumberFormat="1" applyFont="1" applyFill="1" applyBorder="1" applyAlignment="1">
      <alignment vertical="center"/>
    </xf>
    <xf numFmtId="0" fontId="1" fillId="4" borderId="81" xfId="0" applyFont="1" applyFill="1" applyBorder="1" applyAlignment="1">
      <alignment horizontal="center" wrapText="1"/>
    </xf>
    <xf numFmtId="16" fontId="1" fillId="4" borderId="22" xfId="0" applyNumberFormat="1" applyFont="1" applyFill="1" applyBorder="1" applyAlignment="1">
      <alignment horizontal="center" wrapText="1"/>
    </xf>
    <xf numFmtId="0" fontId="10" fillId="16" borderId="21" xfId="0" applyFont="1" applyFill="1" applyBorder="1" applyAlignment="1">
      <alignment horizontal="left" vertical="top" wrapText="1"/>
    </xf>
    <xf numFmtId="164" fontId="1" fillId="16" borderId="5" xfId="0" applyNumberFormat="1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/>
    </xf>
    <xf numFmtId="2" fontId="1" fillId="8" borderId="28" xfId="0" applyNumberFormat="1" applyFont="1" applyFill="1" applyBorder="1" applyAlignment="1">
      <alignment horizontal="center" vertical="center" wrapText="1"/>
    </xf>
    <xf numFmtId="164" fontId="1" fillId="9" borderId="5" xfId="0" applyNumberFormat="1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49" fontId="1" fillId="8" borderId="22" xfId="0" applyNumberFormat="1" applyFont="1" applyFill="1" applyBorder="1" applyAlignment="1">
      <alignment horizontal="center" wrapText="1"/>
    </xf>
    <xf numFmtId="49" fontId="4" fillId="8" borderId="22" xfId="0" applyNumberFormat="1" applyFont="1" applyFill="1" applyBorder="1" applyAlignment="1">
      <alignment horizontal="center" wrapText="1"/>
    </xf>
    <xf numFmtId="164" fontId="4" fillId="9" borderId="21" xfId="0" applyNumberFormat="1" applyFont="1" applyFill="1" applyBorder="1" applyAlignment="1">
      <alignment horizontal="center" vertical="center" wrapText="1"/>
    </xf>
    <xf numFmtId="164" fontId="1" fillId="9" borderId="8" xfId="0" applyNumberFormat="1" applyFont="1" applyFill="1" applyBorder="1" applyAlignment="1">
      <alignment horizontal="center" vertical="center" wrapText="1"/>
    </xf>
    <xf numFmtId="2" fontId="4" fillId="4" borderId="8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left" vertical="top" wrapText="1"/>
    </xf>
    <xf numFmtId="0" fontId="10" fillId="9" borderId="7" xfId="0" applyFont="1" applyFill="1" applyBorder="1" applyAlignment="1">
      <alignment horizontal="left" vertical="top" wrapText="1"/>
    </xf>
    <xf numFmtId="2" fontId="1" fillId="8" borderId="22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left" vertical="center" wrapText="1"/>
    </xf>
    <xf numFmtId="164" fontId="4" fillId="8" borderId="9" xfId="0" applyNumberFormat="1" applyFont="1" applyFill="1" applyBorder="1" applyAlignment="1">
      <alignment horizontal="center" vertical="center" wrapText="1"/>
    </xf>
    <xf numFmtId="164" fontId="4" fillId="8" borderId="13" xfId="0" applyNumberFormat="1" applyFont="1" applyFill="1" applyBorder="1" applyAlignment="1">
      <alignment horizontal="center" vertical="center" wrapText="1"/>
    </xf>
    <xf numFmtId="164" fontId="4" fillId="8" borderId="0" xfId="0" applyNumberFormat="1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left" wrapText="1"/>
    </xf>
    <xf numFmtId="164" fontId="4" fillId="8" borderId="8" xfId="0" applyNumberFormat="1" applyFont="1" applyFill="1" applyBorder="1" applyAlignment="1">
      <alignment horizontal="center" vertical="center" wrapText="1"/>
    </xf>
    <xf numFmtId="164" fontId="4" fillId="8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80" xfId="0" applyNumberFormat="1" applyFont="1" applyFill="1" applyBorder="1" applyAlignment="1">
      <alignment horizontal="center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64" fontId="17" fillId="0" borderId="81" xfId="0" applyNumberFormat="1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164" fontId="4" fillId="8" borderId="14" xfId="0" applyNumberFormat="1" applyFont="1" applyFill="1" applyBorder="1" applyAlignment="1">
      <alignment horizontal="center" vertical="center" wrapText="1"/>
    </xf>
    <xf numFmtId="164" fontId="4" fillId="8" borderId="41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8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2" fontId="4" fillId="4" borderId="80" xfId="0" applyNumberFormat="1" applyFont="1" applyFill="1" applyBorder="1" applyAlignment="1">
      <alignment horizontal="center" vertical="center" wrapText="1"/>
    </xf>
    <xf numFmtId="2" fontId="4" fillId="4" borderId="83" xfId="0" applyNumberFormat="1" applyFont="1" applyFill="1" applyBorder="1" applyAlignment="1">
      <alignment horizontal="center" vertical="center" wrapText="1"/>
    </xf>
    <xf numFmtId="164" fontId="1" fillId="15" borderId="22" xfId="0" applyNumberFormat="1" applyFont="1" applyFill="1" applyBorder="1" applyAlignment="1">
      <alignment horizontal="center" vertical="center" wrapText="1"/>
    </xf>
    <xf numFmtId="164" fontId="1" fillId="15" borderId="5" xfId="0" applyNumberFormat="1" applyFont="1" applyFill="1" applyBorder="1" applyAlignment="1">
      <alignment horizontal="center" vertical="center" wrapText="1"/>
    </xf>
    <xf numFmtId="164" fontId="4" fillId="15" borderId="22" xfId="0" applyNumberFormat="1" applyFont="1" applyFill="1" applyBorder="1" applyAlignment="1">
      <alignment horizontal="center" vertical="center" wrapText="1"/>
    </xf>
    <xf numFmtId="2" fontId="4" fillId="15" borderId="22" xfId="0" applyNumberFormat="1" applyFont="1" applyFill="1" applyBorder="1" applyAlignment="1">
      <alignment horizontal="center" vertical="center" wrapText="1"/>
    </xf>
    <xf numFmtId="2" fontId="4" fillId="15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4" fillId="9" borderId="22" xfId="0" applyNumberFormat="1" applyFont="1" applyFill="1" applyBorder="1" applyAlignment="1">
      <alignment horizontal="center" vertical="center" wrapText="1"/>
    </xf>
    <xf numFmtId="2" fontId="4" fillId="15" borderId="69" xfId="0" applyNumberFormat="1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4" fillId="17" borderId="22" xfId="0" applyNumberFormat="1" applyFont="1" applyFill="1" applyBorder="1" applyAlignment="1">
      <alignment horizontal="center" vertical="center" wrapText="1"/>
    </xf>
    <xf numFmtId="2" fontId="4" fillId="17" borderId="5" xfId="0" applyNumberFormat="1" applyFont="1" applyFill="1" applyBorder="1" applyAlignment="1">
      <alignment horizontal="center" vertical="center" wrapText="1"/>
    </xf>
    <xf numFmtId="2" fontId="4" fillId="17" borderId="21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left" vertical="top" wrapText="1"/>
    </xf>
    <xf numFmtId="164" fontId="4" fillId="9" borderId="22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vertical="center" wrapText="1"/>
    </xf>
    <xf numFmtId="2" fontId="4" fillId="9" borderId="21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wrapText="1"/>
    </xf>
    <xf numFmtId="2" fontId="4" fillId="8" borderId="22" xfId="0" applyNumberFormat="1" applyFont="1" applyFill="1" applyBorder="1" applyAlignment="1">
      <alignment horizontal="center" vertical="center"/>
    </xf>
    <xf numFmtId="2" fontId="4" fillId="8" borderId="5" xfId="0" applyNumberFormat="1" applyFont="1" applyFill="1" applyBorder="1" applyAlignment="1">
      <alignment horizontal="center" vertical="center"/>
    </xf>
    <xf numFmtId="2" fontId="1" fillId="8" borderId="7" xfId="0" applyNumberFormat="1" applyFont="1" applyFill="1" applyBorder="1" applyAlignment="1">
      <alignment horizontal="center" vertical="center" wrapText="1"/>
    </xf>
    <xf numFmtId="2" fontId="1" fillId="15" borderId="22" xfId="0" applyNumberFormat="1" applyFont="1" applyFill="1" applyBorder="1" applyAlignment="1">
      <alignment horizontal="center" vertical="center" wrapText="1"/>
    </xf>
    <xf numFmtId="2" fontId="1" fillId="15" borderId="5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7" fillId="8" borderId="22" xfId="0" applyNumberFormat="1" applyFont="1" applyFill="1" applyBorder="1" applyAlignment="1">
      <alignment horizontal="center" vertical="center"/>
    </xf>
    <xf numFmtId="2" fontId="7" fillId="8" borderId="5" xfId="0" applyNumberFormat="1" applyFont="1" applyFill="1" applyBorder="1" applyAlignment="1">
      <alignment horizontal="center" vertical="center"/>
    </xf>
    <xf numFmtId="2" fontId="7" fillId="8" borderId="21" xfId="0" applyNumberFormat="1" applyFont="1" applyFill="1" applyBorder="1" applyAlignment="1">
      <alignment horizontal="center" vertical="center"/>
    </xf>
    <xf numFmtId="164" fontId="32" fillId="0" borderId="5" xfId="0" applyNumberFormat="1" applyFont="1" applyFill="1" applyBorder="1" applyAlignment="1">
      <alignment horizontal="center" vertical="center"/>
    </xf>
    <xf numFmtId="164" fontId="3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3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0" fillId="0" borderId="83" xfId="0" applyNumberFormat="1" applyBorder="1" applyAlignment="1">
      <alignment horizontal="center"/>
    </xf>
    <xf numFmtId="0" fontId="15" fillId="0" borderId="69" xfId="0" applyFont="1" applyBorder="1" applyAlignment="1">
      <alignment wrapText="1"/>
    </xf>
    <xf numFmtId="0" fontId="0" fillId="0" borderId="56" xfId="0" applyBorder="1"/>
    <xf numFmtId="2" fontId="15" fillId="0" borderId="2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31" fillId="8" borderId="0" xfId="0" applyFont="1" applyFill="1" applyAlignment="1">
      <alignment wrapText="1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33" fillId="3" borderId="30" xfId="0" applyNumberFormat="1" applyFont="1" applyFill="1" applyBorder="1" applyAlignment="1">
      <alignment horizontal="center" vertical="center"/>
    </xf>
    <xf numFmtId="2" fontId="6" fillId="3" borderId="5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4" fontId="6" fillId="3" borderId="56" xfId="0" applyNumberFormat="1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2" fontId="22" fillId="14" borderId="33" xfId="0" applyNumberFormat="1" applyFont="1" applyFill="1" applyBorder="1" applyAlignment="1">
      <alignment horizontal="center"/>
    </xf>
    <xf numFmtId="2" fontId="24" fillId="14" borderId="13" xfId="0" applyNumberFormat="1" applyFont="1" applyFill="1" applyBorder="1" applyAlignment="1">
      <alignment horizontal="center"/>
    </xf>
    <xf numFmtId="2" fontId="24" fillId="14" borderId="24" xfId="0" applyNumberFormat="1" applyFont="1" applyFill="1" applyBorder="1" applyAlignment="1">
      <alignment horizontal="center"/>
    </xf>
    <xf numFmtId="2" fontId="22" fillId="14" borderId="33" xfId="0" applyNumberFormat="1" applyFont="1" applyFill="1" applyBorder="1" applyAlignment="1">
      <alignment horizontal="center" wrapText="1"/>
    </xf>
    <xf numFmtId="2" fontId="24" fillId="14" borderId="13" xfId="0" applyNumberFormat="1" applyFont="1" applyFill="1" applyBorder="1" applyAlignment="1">
      <alignment horizontal="center" wrapText="1"/>
    </xf>
    <xf numFmtId="2" fontId="24" fillId="14" borderId="24" xfId="0" applyNumberFormat="1" applyFont="1" applyFill="1" applyBorder="1" applyAlignment="1">
      <alignment horizontal="center" wrapText="1"/>
    </xf>
    <xf numFmtId="0" fontId="22" fillId="14" borderId="33" xfId="0" applyFont="1" applyFill="1" applyBorder="1" applyAlignment="1">
      <alignment horizontal="center"/>
    </xf>
    <xf numFmtId="0" fontId="22" fillId="14" borderId="13" xfId="0" applyFont="1" applyFill="1" applyBorder="1" applyAlignment="1">
      <alignment horizontal="center"/>
    </xf>
    <xf numFmtId="0" fontId="22" fillId="14" borderId="24" xfId="0" applyFont="1" applyFill="1" applyBorder="1" applyAlignment="1">
      <alignment horizontal="center"/>
    </xf>
    <xf numFmtId="0" fontId="22" fillId="14" borderId="33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2" fillId="14" borderId="53" xfId="0" applyFont="1" applyFill="1" applyBorder="1" applyAlignment="1">
      <alignment horizontal="center" vertical="center" wrapText="1"/>
    </xf>
    <xf numFmtId="0" fontId="22" fillId="14" borderId="54" xfId="0" applyFont="1" applyFill="1" applyBorder="1" applyAlignment="1">
      <alignment horizontal="center" vertical="center" wrapText="1"/>
    </xf>
    <xf numFmtId="0" fontId="22" fillId="14" borderId="43" xfId="0" applyFont="1" applyFill="1" applyBorder="1" applyAlignment="1">
      <alignment horizontal="center" vertical="center" wrapText="1"/>
    </xf>
    <xf numFmtId="0" fontId="22" fillId="14" borderId="64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23" xfId="0" applyFont="1" applyFill="1" applyBorder="1" applyAlignment="1">
      <alignment horizontal="center" vertical="center" wrapText="1"/>
    </xf>
    <xf numFmtId="0" fontId="22" fillId="14" borderId="26" xfId="0" applyFont="1" applyFill="1" applyBorder="1" applyAlignment="1">
      <alignment horizontal="center" vertical="center" wrapText="1"/>
    </xf>
    <xf numFmtId="0" fontId="23" fillId="14" borderId="33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/>
    </xf>
    <xf numFmtId="0" fontId="24" fillId="14" borderId="24" xfId="0" applyFont="1" applyFill="1" applyBorder="1" applyAlignment="1">
      <alignment horizontal="center"/>
    </xf>
    <xf numFmtId="0" fontId="28" fillId="14" borderId="33" xfId="0" applyFont="1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77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2" fillId="14" borderId="33" xfId="0" applyFont="1" applyFill="1" applyBorder="1" applyAlignment="1">
      <alignment horizontal="center" wrapText="1"/>
    </xf>
    <xf numFmtId="0" fontId="22" fillId="14" borderId="13" xfId="0" applyFont="1" applyFill="1" applyBorder="1" applyAlignment="1">
      <alignment horizontal="center" wrapText="1"/>
    </xf>
    <xf numFmtId="0" fontId="22" fillId="14" borderId="24" xfId="0" applyFont="1" applyFill="1" applyBorder="1" applyAlignment="1">
      <alignment horizontal="center" wrapText="1"/>
    </xf>
    <xf numFmtId="0" fontId="22" fillId="14" borderId="5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2" fillId="15" borderId="33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22" fillId="15" borderId="26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/>
    </xf>
    <xf numFmtId="0" fontId="28" fillId="14" borderId="33" xfId="0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2" fontId="22" fillId="14" borderId="33" xfId="0" applyNumberFormat="1" applyFont="1" applyFill="1" applyBorder="1" applyAlignment="1">
      <alignment horizontal="center" vertical="center"/>
    </xf>
    <xf numFmtId="2" fontId="24" fillId="14" borderId="13" xfId="0" applyNumberFormat="1" applyFont="1" applyFill="1" applyBorder="1" applyAlignment="1">
      <alignment horizontal="center" vertical="center"/>
    </xf>
    <xf numFmtId="2" fontId="24" fillId="14" borderId="24" xfId="0" applyNumberFormat="1" applyFont="1" applyFill="1" applyBorder="1" applyAlignment="1">
      <alignment horizontal="center" vertical="center"/>
    </xf>
    <xf numFmtId="0" fontId="22" fillId="14" borderId="39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22" fillId="14" borderId="40" xfId="0" applyFont="1" applyFill="1" applyBorder="1" applyAlignment="1">
      <alignment horizontal="center" vertical="center"/>
    </xf>
    <xf numFmtId="2" fontId="22" fillId="14" borderId="39" xfId="0" applyNumberFormat="1" applyFont="1" applyFill="1" applyBorder="1" applyAlignment="1">
      <alignment horizontal="center" wrapText="1"/>
    </xf>
    <xf numFmtId="2" fontId="24" fillId="14" borderId="3" xfId="0" applyNumberFormat="1" applyFont="1" applyFill="1" applyBorder="1" applyAlignment="1">
      <alignment horizontal="center" wrapText="1"/>
    </xf>
    <xf numFmtId="2" fontId="24" fillId="14" borderId="40" xfId="0" applyNumberFormat="1" applyFont="1" applyFill="1" applyBorder="1" applyAlignment="1">
      <alignment horizontal="center" wrapText="1"/>
    </xf>
    <xf numFmtId="2" fontId="22" fillId="14" borderId="7" xfId="0" applyNumberFormat="1" applyFont="1" applyFill="1" applyBorder="1" applyAlignment="1">
      <alignment horizontal="center" wrapText="1"/>
    </xf>
    <xf numFmtId="2" fontId="24" fillId="14" borderId="8" xfId="0" applyNumberFormat="1" applyFont="1" applyFill="1" applyBorder="1" applyAlignment="1">
      <alignment horizontal="center" wrapText="1"/>
    </xf>
    <xf numFmtId="2" fontId="24" fillId="14" borderId="9" xfId="0" applyNumberFormat="1" applyFont="1" applyFill="1" applyBorder="1" applyAlignment="1">
      <alignment horizontal="center" wrapText="1"/>
    </xf>
    <xf numFmtId="0" fontId="22" fillId="14" borderId="63" xfId="0" applyFont="1" applyFill="1" applyBorder="1" applyAlignment="1">
      <alignment horizontal="center" wrapText="1"/>
    </xf>
    <xf numFmtId="0" fontId="22" fillId="14" borderId="43" xfId="0" applyFont="1" applyFill="1" applyBorder="1" applyAlignment="1">
      <alignment horizontal="center" wrapText="1"/>
    </xf>
    <xf numFmtId="0" fontId="22" fillId="14" borderId="64" xfId="0" applyFont="1" applyFill="1" applyBorder="1" applyAlignment="1">
      <alignment horizontal="center" wrapText="1"/>
    </xf>
    <xf numFmtId="0" fontId="22" fillId="14" borderId="63" xfId="0" applyFont="1" applyFill="1" applyBorder="1" applyAlignment="1">
      <alignment horizontal="center"/>
    </xf>
    <xf numFmtId="0" fontId="22" fillId="14" borderId="43" xfId="0" applyFont="1" applyFill="1" applyBorder="1" applyAlignment="1">
      <alignment horizontal="center"/>
    </xf>
    <xf numFmtId="0" fontId="22" fillId="14" borderId="64" xfId="0" applyFont="1" applyFill="1" applyBorder="1" applyAlignment="1">
      <alignment horizontal="center"/>
    </xf>
    <xf numFmtId="2" fontId="22" fillId="14" borderId="7" xfId="0" applyNumberFormat="1" applyFont="1" applyFill="1" applyBorder="1" applyAlignment="1">
      <alignment horizontal="center"/>
    </xf>
    <xf numFmtId="2" fontId="24" fillId="14" borderId="8" xfId="0" applyNumberFormat="1" applyFont="1" applyFill="1" applyBorder="1" applyAlignment="1">
      <alignment horizontal="center"/>
    </xf>
    <xf numFmtId="2" fontId="24" fillId="14" borderId="9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/>
    </xf>
    <xf numFmtId="0" fontId="22" fillId="14" borderId="43" xfId="0" applyFont="1" applyFill="1" applyBorder="1" applyAlignment="1">
      <alignment horizontal="center" vertical="center"/>
    </xf>
    <xf numFmtId="0" fontId="22" fillId="14" borderId="42" xfId="0" applyFont="1" applyFill="1" applyBorder="1" applyAlignment="1">
      <alignment horizontal="center" vertical="center" wrapText="1"/>
    </xf>
    <xf numFmtId="0" fontId="22" fillId="14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2" fillId="14" borderId="63" xfId="0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23" fillId="14" borderId="42" xfId="0" applyFont="1" applyFill="1" applyBorder="1" applyAlignment="1">
      <alignment horizontal="center" vertical="center" wrapText="1"/>
    </xf>
    <xf numFmtId="0" fontId="23" fillId="14" borderId="43" xfId="0" applyFont="1" applyFill="1" applyBorder="1" applyAlignment="1">
      <alignment horizontal="center" vertical="center" wrapText="1"/>
    </xf>
    <xf numFmtId="0" fontId="23" fillId="14" borderId="44" xfId="0" applyFont="1" applyFill="1" applyBorder="1" applyAlignment="1">
      <alignment horizontal="center" vertical="center" wrapText="1"/>
    </xf>
    <xf numFmtId="0" fontId="22" fillId="14" borderId="42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33" xfId="0" applyBorder="1"/>
    <xf numFmtId="0" fontId="0" fillId="0" borderId="0" xfId="0" applyAlignment="1"/>
    <xf numFmtId="0" fontId="22" fillId="13" borderId="5" xfId="0" applyFont="1" applyFill="1" applyBorder="1" applyAlignment="1">
      <alignment horizontal="center"/>
    </xf>
    <xf numFmtId="0" fontId="23" fillId="13" borderId="42" xfId="0" applyFont="1" applyFill="1" applyBorder="1" applyAlignment="1">
      <alignment horizontal="center" vertical="center"/>
    </xf>
    <xf numFmtId="0" fontId="23" fillId="13" borderId="43" xfId="0" applyFont="1" applyFill="1" applyBorder="1" applyAlignment="1">
      <alignment horizontal="center" vertical="center"/>
    </xf>
    <xf numFmtId="0" fontId="23" fillId="13" borderId="44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 wrapText="1"/>
    </xf>
    <xf numFmtId="0" fontId="23" fillId="10" borderId="43" xfId="0" applyFont="1" applyFill="1" applyBorder="1" applyAlignment="1">
      <alignment horizontal="center" vertical="center" wrapText="1"/>
    </xf>
    <xf numFmtId="0" fontId="23" fillId="10" borderId="54" xfId="0" applyFont="1" applyFill="1" applyBorder="1" applyAlignment="1">
      <alignment horizontal="center" vertical="center" wrapText="1"/>
    </xf>
    <xf numFmtId="0" fontId="23" fillId="10" borderId="44" xfId="0" applyFont="1" applyFill="1" applyBorder="1" applyAlignment="1">
      <alignment horizontal="center" vertical="center" wrapText="1"/>
    </xf>
    <xf numFmtId="0" fontId="22" fillId="13" borderId="43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 wrapText="1"/>
    </xf>
    <xf numFmtId="0" fontId="22" fillId="13" borderId="42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0" fontId="22" fillId="13" borderId="53" xfId="0" applyFont="1" applyFill="1" applyBorder="1" applyAlignment="1">
      <alignment horizontal="center"/>
    </xf>
    <xf numFmtId="0" fontId="22" fillId="13" borderId="54" xfId="0" applyFont="1" applyFill="1" applyBorder="1" applyAlignment="1">
      <alignment horizontal="center"/>
    </xf>
    <xf numFmtId="0" fontId="22" fillId="13" borderId="52" xfId="0" applyFont="1" applyFill="1" applyBorder="1" applyAlignment="1">
      <alignment horizontal="center"/>
    </xf>
    <xf numFmtId="0" fontId="23" fillId="10" borderId="53" xfId="0" applyFont="1" applyFill="1" applyBorder="1" applyAlignment="1">
      <alignment horizontal="center"/>
    </xf>
    <xf numFmtId="0" fontId="23" fillId="10" borderId="54" xfId="0" applyFont="1" applyFill="1" applyBorder="1" applyAlignment="1">
      <alignment horizontal="center"/>
    </xf>
    <xf numFmtId="0" fontId="23" fillId="10" borderId="52" xfId="0" applyFont="1" applyFill="1" applyBorder="1" applyAlignment="1">
      <alignment horizontal="center"/>
    </xf>
    <xf numFmtId="2" fontId="22" fillId="13" borderId="7" xfId="0" applyNumberFormat="1" applyFont="1" applyFill="1" applyBorder="1" applyAlignment="1">
      <alignment horizontal="center"/>
    </xf>
    <xf numFmtId="2" fontId="24" fillId="13" borderId="8" xfId="0" applyNumberFormat="1" applyFont="1" applyFill="1" applyBorder="1" applyAlignment="1">
      <alignment horizontal="center"/>
    </xf>
    <xf numFmtId="2" fontId="24" fillId="13" borderId="9" xfId="0" applyNumberFormat="1" applyFont="1" applyFill="1" applyBorder="1" applyAlignment="1">
      <alignment horizontal="center"/>
    </xf>
    <xf numFmtId="0" fontId="22" fillId="13" borderId="63" xfId="0" applyFont="1" applyFill="1" applyBorder="1" applyAlignment="1">
      <alignment horizontal="center" vertical="center" wrapText="1"/>
    </xf>
    <xf numFmtId="0" fontId="22" fillId="13" borderId="64" xfId="0" applyFont="1" applyFill="1" applyBorder="1" applyAlignment="1">
      <alignment horizontal="center" vertical="center" wrapText="1"/>
    </xf>
    <xf numFmtId="0" fontId="22" fillId="13" borderId="19" xfId="0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3" fillId="13" borderId="42" xfId="0" applyFont="1" applyFill="1" applyBorder="1" applyAlignment="1">
      <alignment horizontal="center" vertical="center" wrapText="1"/>
    </xf>
    <xf numFmtId="0" fontId="23" fillId="13" borderId="43" xfId="0" applyFont="1" applyFill="1" applyBorder="1" applyAlignment="1">
      <alignment horizontal="center" vertical="center" wrapText="1"/>
    </xf>
    <xf numFmtId="0" fontId="23" fillId="13" borderId="4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  <pageSetUpPr fitToPage="1"/>
  </sheetPr>
  <dimension ref="A1:T450"/>
  <sheetViews>
    <sheetView view="pageBreakPreview" zoomScaleNormal="80" zoomScaleSheetLayoutView="100" workbookViewId="0">
      <pane ySplit="7" topLeftCell="A441" activePane="bottomLeft" state="frozen"/>
      <selection pane="bottomLeft" activeCell="D454" sqref="D454"/>
    </sheetView>
  </sheetViews>
  <sheetFormatPr defaultRowHeight="15" x14ac:dyDescent="0.25"/>
  <cols>
    <col min="1" max="1" width="6.570312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2.85546875" bestFit="1" customWidth="1"/>
    <col min="7" max="7" width="9.28515625" customWidth="1"/>
    <col min="8" max="9" width="13.85546875" customWidth="1"/>
    <col min="10" max="10" width="11.85546875" customWidth="1"/>
    <col min="11" max="11" width="12.85546875" bestFit="1" customWidth="1"/>
    <col min="12" max="12" width="9.28515625" customWidth="1"/>
    <col min="13" max="13" width="12.85546875" bestFit="1" customWidth="1"/>
    <col min="14" max="14" width="11.28515625" customWidth="1"/>
    <col min="15" max="16" width="12.85546875" bestFit="1" customWidth="1"/>
    <col min="17" max="17" width="9.42578125" customWidth="1"/>
    <col min="18" max="18" width="13.28515625" bestFit="1" customWidth="1"/>
    <col min="19" max="19" width="16.140625" customWidth="1"/>
  </cols>
  <sheetData>
    <row r="1" spans="1:19" ht="15.75" x14ac:dyDescent="0.25">
      <c r="A1" s="1535" t="s">
        <v>14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  <c r="R1" s="1535"/>
    </row>
    <row r="2" spans="1:19" ht="15.75" x14ac:dyDescent="0.25">
      <c r="A2" s="1535" t="s">
        <v>15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</row>
    <row r="3" spans="1:19" ht="12.75" customHeight="1" thickBot="1" x14ac:dyDescent="0.3">
      <c r="A3" s="263"/>
      <c r="B3" s="263"/>
      <c r="C3" s="263"/>
      <c r="D3" s="263"/>
      <c r="E3" s="263"/>
      <c r="F3" s="263"/>
      <c r="G3" s="1535" t="s">
        <v>430</v>
      </c>
      <c r="H3" s="1545"/>
      <c r="I3" s="1545"/>
      <c r="J3" s="1545"/>
      <c r="K3" s="263"/>
      <c r="L3" s="263"/>
      <c r="M3" s="263"/>
      <c r="N3" s="263"/>
      <c r="O3" s="263"/>
      <c r="P3" s="263"/>
      <c r="Q3" s="263"/>
      <c r="R3" s="263"/>
    </row>
    <row r="4" spans="1:19" hidden="1" x14ac:dyDescent="0.25"/>
    <row r="5" spans="1:19" ht="25.15" customHeight="1" thickBot="1" x14ac:dyDescent="0.3">
      <c r="A5" s="1536" t="s">
        <v>0</v>
      </c>
      <c r="B5" s="297" t="s">
        <v>1</v>
      </c>
      <c r="C5" s="1538" t="s">
        <v>4</v>
      </c>
      <c r="D5" s="1538"/>
      <c r="E5" s="1538"/>
      <c r="F5" s="1538"/>
      <c r="G5" s="1538"/>
      <c r="H5" s="1538"/>
      <c r="I5" s="1538"/>
      <c r="J5" s="1538"/>
      <c r="K5" s="1538"/>
      <c r="L5" s="1538"/>
      <c r="M5" s="1539" t="s">
        <v>5</v>
      </c>
      <c r="N5" s="1538"/>
      <c r="O5" s="1538"/>
      <c r="P5" s="1538"/>
      <c r="Q5" s="1538"/>
      <c r="R5" s="1540" t="s">
        <v>13</v>
      </c>
    </row>
    <row r="6" spans="1:19" ht="15.75" customHeight="1" thickBot="1" x14ac:dyDescent="0.3">
      <c r="A6" s="1537"/>
      <c r="B6" s="1" t="s">
        <v>2</v>
      </c>
      <c r="C6" s="1542" t="s">
        <v>6</v>
      </c>
      <c r="D6" s="1543"/>
      <c r="E6" s="1543"/>
      <c r="F6" s="1543"/>
      <c r="G6" s="1544"/>
      <c r="H6" s="1542" t="s">
        <v>7</v>
      </c>
      <c r="I6" s="1543"/>
      <c r="J6" s="1543"/>
      <c r="K6" s="1543"/>
      <c r="L6" s="1539"/>
      <c r="M6" s="88"/>
      <c r="N6" s="1538" t="s">
        <v>9</v>
      </c>
      <c r="O6" s="1538"/>
      <c r="P6" s="1538"/>
      <c r="Q6" s="1538"/>
      <c r="R6" s="1541"/>
    </row>
    <row r="7" spans="1:19" ht="15.75" thickBot="1" x14ac:dyDescent="0.3">
      <c r="A7" s="1537"/>
      <c r="B7" s="1" t="s">
        <v>3</v>
      </c>
      <c r="C7" s="256" t="s">
        <v>8</v>
      </c>
      <c r="D7" s="294" t="s">
        <v>10</v>
      </c>
      <c r="E7" s="294" t="s">
        <v>11</v>
      </c>
      <c r="F7" s="295" t="s">
        <v>12</v>
      </c>
      <c r="G7" s="296" t="s">
        <v>229</v>
      </c>
      <c r="H7" s="296" t="s">
        <v>8</v>
      </c>
      <c r="I7" s="294" t="s">
        <v>10</v>
      </c>
      <c r="J7" s="294" t="s">
        <v>11</v>
      </c>
      <c r="K7" s="297" t="s">
        <v>12</v>
      </c>
      <c r="L7" s="298" t="s">
        <v>229</v>
      </c>
      <c r="M7" s="296" t="s">
        <v>8</v>
      </c>
      <c r="N7" s="294" t="s">
        <v>10</v>
      </c>
      <c r="O7" s="294" t="s">
        <v>11</v>
      </c>
      <c r="P7" s="297" t="s">
        <v>12</v>
      </c>
      <c r="Q7" s="299" t="s">
        <v>229</v>
      </c>
      <c r="R7" s="1541"/>
    </row>
    <row r="8" spans="1:19" ht="18.75" customHeight="1" thickBot="1" x14ac:dyDescent="0.3">
      <c r="A8" s="1520" t="s">
        <v>455</v>
      </c>
      <c r="B8" s="1521"/>
      <c r="C8" s="1521"/>
      <c r="D8" s="1521"/>
      <c r="E8" s="1521"/>
      <c r="F8" s="1521"/>
      <c r="G8" s="1521"/>
      <c r="H8" s="1521"/>
      <c r="I8" s="1521"/>
      <c r="J8" s="1521"/>
      <c r="K8" s="1521"/>
      <c r="L8" s="1521"/>
      <c r="M8" s="1521"/>
      <c r="N8" s="1521"/>
      <c r="O8" s="1521"/>
      <c r="P8" s="1521"/>
      <c r="Q8" s="1521"/>
      <c r="R8" s="1549"/>
      <c r="S8" s="804"/>
    </row>
    <row r="9" spans="1:19" ht="36.75" x14ac:dyDescent="0.25">
      <c r="A9" s="1517">
        <v>1</v>
      </c>
      <c r="B9" s="895" t="s">
        <v>431</v>
      </c>
      <c r="C9" s="1102">
        <f>SUM(C11:C13)</f>
        <v>3446</v>
      </c>
      <c r="D9" s="1103">
        <f>SUM(D11:D13)</f>
        <v>3446</v>
      </c>
      <c r="E9" s="1103">
        <f t="shared" ref="E9:F9" si="0">E10+E11+E12+E13</f>
        <v>0</v>
      </c>
      <c r="F9" s="1103">
        <f t="shared" si="0"/>
        <v>0</v>
      </c>
      <c r="G9" s="1124">
        <v>0</v>
      </c>
      <c r="H9" s="1104">
        <f>SUM(H11:H13)</f>
        <v>3446</v>
      </c>
      <c r="I9" s="1103">
        <f>SUM(I11:I13)</f>
        <v>3446</v>
      </c>
      <c r="J9" s="1103">
        <f t="shared" ref="J9:K9" si="1">J10+J11+J12+J13</f>
        <v>0</v>
      </c>
      <c r="K9" s="1103">
        <f t="shared" si="1"/>
        <v>0</v>
      </c>
      <c r="L9" s="1125">
        <v>0</v>
      </c>
      <c r="M9" s="1102">
        <f>SUM(M11:M13)</f>
        <v>424.7</v>
      </c>
      <c r="N9" s="1103">
        <f>SUM(N11:N13)</f>
        <v>424.7</v>
      </c>
      <c r="O9" s="1103">
        <f t="shared" ref="O9:P9" si="2">O10+O11+O12+O13</f>
        <v>0</v>
      </c>
      <c r="P9" s="1103">
        <f t="shared" si="2"/>
        <v>0</v>
      </c>
      <c r="Q9" s="1124">
        <v>0</v>
      </c>
      <c r="R9" s="890"/>
      <c r="S9" s="804"/>
    </row>
    <row r="10" spans="1:19" hidden="1" x14ac:dyDescent="0.25">
      <c r="A10" s="1518"/>
      <c r="B10" s="896" t="s">
        <v>160</v>
      </c>
      <c r="C10" s="1105">
        <f t="shared" ref="C10" si="3">D10+E10+F10</f>
        <v>0</v>
      </c>
      <c r="D10" s="795">
        <v>0</v>
      </c>
      <c r="E10" s="795"/>
      <c r="F10" s="795"/>
      <c r="G10" s="1119"/>
      <c r="H10" s="1106">
        <f>I10+J10+K10</f>
        <v>0</v>
      </c>
      <c r="I10" s="795">
        <v>0</v>
      </c>
      <c r="J10" s="795"/>
      <c r="K10" s="795"/>
      <c r="L10" s="1120"/>
      <c r="M10" s="1105">
        <f t="shared" ref="M10:M18" si="4">N10+O10+P10</f>
        <v>0</v>
      </c>
      <c r="N10" s="795">
        <v>0</v>
      </c>
      <c r="O10" s="795"/>
      <c r="P10" s="795"/>
      <c r="Q10" s="1119"/>
      <c r="R10" s="805"/>
      <c r="S10" s="804"/>
    </row>
    <row r="11" spans="1:19" x14ac:dyDescent="0.25">
      <c r="A11" s="1518"/>
      <c r="B11" s="896" t="s">
        <v>161</v>
      </c>
      <c r="C11" s="1105">
        <v>250</v>
      </c>
      <c r="D11" s="795">
        <v>250</v>
      </c>
      <c r="E11" s="795">
        <v>0</v>
      </c>
      <c r="F11" s="795">
        <v>0</v>
      </c>
      <c r="G11" s="1119">
        <v>0</v>
      </c>
      <c r="H11" s="1106">
        <v>250</v>
      </c>
      <c r="I11" s="795">
        <v>250</v>
      </c>
      <c r="J11" s="795">
        <v>0</v>
      </c>
      <c r="K11" s="795">
        <v>0</v>
      </c>
      <c r="L11" s="1120">
        <v>0</v>
      </c>
      <c r="M11" s="1105">
        <f t="shared" si="4"/>
        <v>0</v>
      </c>
      <c r="N11" s="795">
        <v>0</v>
      </c>
      <c r="O11" s="795">
        <v>0</v>
      </c>
      <c r="P11" s="795">
        <v>0</v>
      </c>
      <c r="Q11" s="1121">
        <v>0</v>
      </c>
      <c r="R11" s="806"/>
      <c r="S11" s="804"/>
    </row>
    <row r="12" spans="1:19" x14ac:dyDescent="0.25">
      <c r="A12" s="1518"/>
      <c r="B12" s="896" t="s">
        <v>162</v>
      </c>
      <c r="C12" s="1105">
        <v>2650</v>
      </c>
      <c r="D12" s="795">
        <v>2650</v>
      </c>
      <c r="E12" s="795">
        <v>0</v>
      </c>
      <c r="F12" s="795">
        <v>0</v>
      </c>
      <c r="G12" s="1119">
        <v>0</v>
      </c>
      <c r="H12" s="1106">
        <v>2650</v>
      </c>
      <c r="I12" s="795">
        <v>2650</v>
      </c>
      <c r="J12" s="795">
        <v>0</v>
      </c>
      <c r="K12" s="795">
        <v>0</v>
      </c>
      <c r="L12" s="1120">
        <v>0</v>
      </c>
      <c r="M12" s="1105">
        <v>424.7</v>
      </c>
      <c r="N12" s="795">
        <v>424.7</v>
      </c>
      <c r="O12" s="795">
        <v>0</v>
      </c>
      <c r="P12" s="795">
        <v>0</v>
      </c>
      <c r="Q12" s="1119">
        <v>0</v>
      </c>
      <c r="R12" s="805"/>
      <c r="S12" s="804"/>
    </row>
    <row r="13" spans="1:19" x14ac:dyDescent="0.25">
      <c r="A13" s="1519"/>
      <c r="B13" s="896" t="s">
        <v>163</v>
      </c>
      <c r="C13" s="1105">
        <v>546</v>
      </c>
      <c r="D13" s="795">
        <v>546</v>
      </c>
      <c r="E13" s="795">
        <v>0</v>
      </c>
      <c r="F13" s="795">
        <v>0</v>
      </c>
      <c r="G13" s="1119">
        <v>0</v>
      </c>
      <c r="H13" s="1106">
        <v>546</v>
      </c>
      <c r="I13" s="795">
        <v>546</v>
      </c>
      <c r="J13" s="795">
        <v>0</v>
      </c>
      <c r="K13" s="795">
        <v>0</v>
      </c>
      <c r="L13" s="1120">
        <v>0</v>
      </c>
      <c r="M13" s="1105">
        <f t="shared" si="4"/>
        <v>0</v>
      </c>
      <c r="N13" s="795">
        <v>0</v>
      </c>
      <c r="O13" s="795">
        <v>0</v>
      </c>
      <c r="P13" s="795">
        <v>0</v>
      </c>
      <c r="Q13" s="1122">
        <v>0</v>
      </c>
      <c r="R13" s="805"/>
      <c r="S13" s="804"/>
    </row>
    <row r="14" spans="1:19" ht="24.75" x14ac:dyDescent="0.25">
      <c r="A14" s="61">
        <v>2</v>
      </c>
      <c r="B14" s="897" t="s">
        <v>201</v>
      </c>
      <c r="C14" s="1107">
        <f>SUM(C15:C18)</f>
        <v>0</v>
      </c>
      <c r="D14" s="796">
        <f>SUM(D15:D18)</f>
        <v>0</v>
      </c>
      <c r="E14" s="796">
        <f>E15+E16+E17+E18</f>
        <v>0</v>
      </c>
      <c r="F14" s="796">
        <f>F15+F16+F17+F18</f>
        <v>0</v>
      </c>
      <c r="G14" s="1108">
        <v>0</v>
      </c>
      <c r="H14" s="1109">
        <f>SUM(H15:H18)</f>
        <v>0</v>
      </c>
      <c r="I14" s="796">
        <f>SUM(I15:I18)</f>
        <v>0</v>
      </c>
      <c r="J14" s="796">
        <f>J15+J16+J17+J18</f>
        <v>0</v>
      </c>
      <c r="K14" s="796">
        <f>K15+K16+K17+K18</f>
        <v>0</v>
      </c>
      <c r="L14" s="1110">
        <v>0</v>
      </c>
      <c r="M14" s="1107">
        <f>SUM(M15:M18)</f>
        <v>0</v>
      </c>
      <c r="N14" s="796">
        <f>SUM(N15:N18)</f>
        <v>0</v>
      </c>
      <c r="O14" s="796">
        <f>O15+O16+O17+O18</f>
        <v>0</v>
      </c>
      <c r="P14" s="1111">
        <f>P15+P16+P17+P18</f>
        <v>0</v>
      </c>
      <c r="Q14" s="1111">
        <v>0</v>
      </c>
      <c r="R14" s="891"/>
      <c r="S14" s="804"/>
    </row>
    <row r="15" spans="1:19" ht="18" customHeight="1" x14ac:dyDescent="0.25">
      <c r="A15" s="61"/>
      <c r="B15" s="896" t="s">
        <v>200</v>
      </c>
      <c r="C15" s="1105">
        <v>0</v>
      </c>
      <c r="D15" s="795">
        <v>0</v>
      </c>
      <c r="E15" s="795">
        <v>0</v>
      </c>
      <c r="F15" s="795">
        <v>0</v>
      </c>
      <c r="G15" s="1119">
        <v>0</v>
      </c>
      <c r="H15" s="1106">
        <v>0</v>
      </c>
      <c r="I15" s="795">
        <v>0</v>
      </c>
      <c r="J15" s="795">
        <v>0</v>
      </c>
      <c r="K15" s="795">
        <v>0</v>
      </c>
      <c r="L15" s="1120">
        <v>0</v>
      </c>
      <c r="M15" s="1105">
        <f t="shared" si="4"/>
        <v>0</v>
      </c>
      <c r="N15" s="795">
        <v>0</v>
      </c>
      <c r="O15" s="795">
        <v>0</v>
      </c>
      <c r="P15" s="1122">
        <v>0</v>
      </c>
      <c r="Q15" s="1122">
        <v>0</v>
      </c>
      <c r="R15" s="805"/>
      <c r="S15" s="804"/>
    </row>
    <row r="16" spans="1:19" ht="26.25" customHeight="1" x14ac:dyDescent="0.25">
      <c r="A16" s="61"/>
      <c r="B16" s="896" t="s">
        <v>299</v>
      </c>
      <c r="C16" s="1105">
        <v>0</v>
      </c>
      <c r="D16" s="795">
        <v>0</v>
      </c>
      <c r="E16" s="795">
        <v>0</v>
      </c>
      <c r="F16" s="795">
        <v>0</v>
      </c>
      <c r="G16" s="1119">
        <v>0</v>
      </c>
      <c r="H16" s="1106">
        <v>0</v>
      </c>
      <c r="I16" s="795">
        <v>0</v>
      </c>
      <c r="J16" s="795">
        <v>0</v>
      </c>
      <c r="K16" s="795">
        <v>0</v>
      </c>
      <c r="L16" s="1120">
        <v>0</v>
      </c>
      <c r="M16" s="1105">
        <f t="shared" si="4"/>
        <v>0</v>
      </c>
      <c r="N16" s="795">
        <v>0</v>
      </c>
      <c r="O16" s="795">
        <v>0</v>
      </c>
      <c r="P16" s="1122">
        <v>0</v>
      </c>
      <c r="Q16" s="1122">
        <v>0</v>
      </c>
      <c r="R16" s="805"/>
      <c r="S16" s="804"/>
    </row>
    <row r="17" spans="1:19" ht="24" customHeight="1" x14ac:dyDescent="0.25">
      <c r="A17" s="61"/>
      <c r="B17" s="896" t="s">
        <v>300</v>
      </c>
      <c r="C17" s="1105">
        <v>0</v>
      </c>
      <c r="D17" s="795">
        <v>0</v>
      </c>
      <c r="E17" s="795">
        <v>0</v>
      </c>
      <c r="F17" s="795">
        <v>0</v>
      </c>
      <c r="G17" s="1122">
        <v>0</v>
      </c>
      <c r="H17" s="1106">
        <v>0</v>
      </c>
      <c r="I17" s="795">
        <v>0</v>
      </c>
      <c r="J17" s="795">
        <v>0</v>
      </c>
      <c r="K17" s="795">
        <v>0</v>
      </c>
      <c r="L17" s="1120">
        <v>0</v>
      </c>
      <c r="M17" s="1105">
        <f t="shared" si="4"/>
        <v>0</v>
      </c>
      <c r="N17" s="795">
        <v>0</v>
      </c>
      <c r="O17" s="795">
        <v>0</v>
      </c>
      <c r="P17" s="1122">
        <v>0</v>
      </c>
      <c r="Q17" s="1122">
        <v>0</v>
      </c>
      <c r="R17" s="805"/>
      <c r="S17" s="804"/>
    </row>
    <row r="18" spans="1:19" ht="26.25" customHeight="1" x14ac:dyDescent="0.25">
      <c r="A18" s="61"/>
      <c r="B18" s="54" t="s">
        <v>301</v>
      </c>
      <c r="C18" s="1112">
        <v>0</v>
      </c>
      <c r="D18" s="1113">
        <v>0</v>
      </c>
      <c r="E18" s="795">
        <v>0</v>
      </c>
      <c r="F18" s="1122">
        <v>0</v>
      </c>
      <c r="G18" s="1122">
        <v>0</v>
      </c>
      <c r="H18" s="1106">
        <v>0</v>
      </c>
      <c r="I18" s="1113">
        <v>0</v>
      </c>
      <c r="J18" s="795">
        <v>0</v>
      </c>
      <c r="K18" s="795">
        <v>0</v>
      </c>
      <c r="L18" s="1123">
        <v>0</v>
      </c>
      <c r="M18" s="1105">
        <f t="shared" si="4"/>
        <v>0</v>
      </c>
      <c r="N18" s="795">
        <v>0</v>
      </c>
      <c r="O18" s="795">
        <v>0</v>
      </c>
      <c r="P18" s="795">
        <v>0</v>
      </c>
      <c r="Q18" s="1122">
        <v>0</v>
      </c>
      <c r="R18" s="892"/>
      <c r="S18" s="804"/>
    </row>
    <row r="19" spans="1:19" ht="36.75" x14ac:dyDescent="0.25">
      <c r="A19" s="807">
        <v>3</v>
      </c>
      <c r="B19" s="898" t="s">
        <v>432</v>
      </c>
      <c r="C19" s="1114">
        <v>0</v>
      </c>
      <c r="D19" s="1115">
        <v>0</v>
      </c>
      <c r="E19" s="796">
        <v>0</v>
      </c>
      <c r="F19" s="796">
        <v>0</v>
      </c>
      <c r="G19" s="1111">
        <v>0</v>
      </c>
      <c r="H19" s="1109">
        <v>0</v>
      </c>
      <c r="I19" s="1115">
        <v>0</v>
      </c>
      <c r="J19" s="796">
        <v>0</v>
      </c>
      <c r="K19" s="796">
        <v>0</v>
      </c>
      <c r="L19" s="1126">
        <v>0</v>
      </c>
      <c r="M19" s="1107">
        <v>0</v>
      </c>
      <c r="N19" s="796">
        <v>0</v>
      </c>
      <c r="O19" s="796">
        <v>0</v>
      </c>
      <c r="P19" s="796">
        <v>0</v>
      </c>
      <c r="Q19" s="1127">
        <v>0</v>
      </c>
      <c r="R19" s="893"/>
      <c r="S19" s="804"/>
    </row>
    <row r="20" spans="1:19" ht="16.5" thickBot="1" x14ac:dyDescent="0.3">
      <c r="A20" s="642"/>
      <c r="B20" s="899" t="s">
        <v>131</v>
      </c>
      <c r="C20" s="1116">
        <f>SUM(D20:G20)</f>
        <v>3446</v>
      </c>
      <c r="D20" s="1117">
        <f>D9+D14+D19</f>
        <v>3446</v>
      </c>
      <c r="E20" s="1117">
        <f t="shared" ref="E20:G20" si="5">E9+E14+E19</f>
        <v>0</v>
      </c>
      <c r="F20" s="1117">
        <f t="shared" si="5"/>
        <v>0</v>
      </c>
      <c r="G20" s="1128">
        <f t="shared" si="5"/>
        <v>0</v>
      </c>
      <c r="H20" s="1118">
        <f>SUM(I20:L20)</f>
        <v>3446</v>
      </c>
      <c r="I20" s="1117">
        <f t="shared" ref="I20:L20" si="6">I9+I14+I19</f>
        <v>3446</v>
      </c>
      <c r="J20" s="1117">
        <f t="shared" si="6"/>
        <v>0</v>
      </c>
      <c r="K20" s="1117">
        <f t="shared" si="6"/>
        <v>0</v>
      </c>
      <c r="L20" s="1129">
        <f t="shared" si="6"/>
        <v>0</v>
      </c>
      <c r="M20" s="1116">
        <f>SUM(N20:P20)</f>
        <v>424.7</v>
      </c>
      <c r="N20" s="1117">
        <f t="shared" ref="N20:Q20" si="7">N9+N14+N19</f>
        <v>424.7</v>
      </c>
      <c r="O20" s="1117">
        <f t="shared" si="7"/>
        <v>0</v>
      </c>
      <c r="P20" s="1117">
        <f t="shared" si="7"/>
        <v>0</v>
      </c>
      <c r="Q20" s="1130">
        <f t="shared" si="7"/>
        <v>0</v>
      </c>
      <c r="R20" s="894">
        <f>M20/C20*100</f>
        <v>12.324434126523505</v>
      </c>
      <c r="S20" s="804"/>
    </row>
    <row r="21" spans="1:19" ht="22.15" customHeight="1" thickBot="1" x14ac:dyDescent="0.3">
      <c r="A21" s="1520" t="s">
        <v>344</v>
      </c>
      <c r="B21" s="1521"/>
      <c r="C21" s="1522"/>
      <c r="D21" s="1522"/>
      <c r="E21" s="1522"/>
      <c r="F21" s="1522"/>
      <c r="G21" s="1522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3"/>
      <c r="S21" s="804"/>
    </row>
    <row r="22" spans="1:19" ht="36" x14ac:dyDescent="0.25">
      <c r="A22" s="900"/>
      <c r="B22" s="901" t="s">
        <v>71</v>
      </c>
      <c r="C22" s="1131">
        <f>SUM(D22:G22)</f>
        <v>760</v>
      </c>
      <c r="D22" s="752">
        <f>D23+D26+D52</f>
        <v>760</v>
      </c>
      <c r="E22" s="1132">
        <f t="shared" ref="E22:G22" si="8">E23+E26+E52</f>
        <v>0</v>
      </c>
      <c r="F22" s="462">
        <f t="shared" si="8"/>
        <v>0</v>
      </c>
      <c r="G22" s="1133">
        <f t="shared" si="8"/>
        <v>0</v>
      </c>
      <c r="H22" s="1134">
        <f>SUM(I22:L22)</f>
        <v>760</v>
      </c>
      <c r="I22" s="1135">
        <f t="shared" ref="I22:L22" si="9">I23+I26+I52</f>
        <v>760</v>
      </c>
      <c r="J22" s="1136">
        <f t="shared" si="9"/>
        <v>0</v>
      </c>
      <c r="K22" s="1136">
        <f t="shared" si="9"/>
        <v>0</v>
      </c>
      <c r="L22" s="1137">
        <f t="shared" si="9"/>
        <v>0</v>
      </c>
      <c r="M22" s="1038">
        <f>SUM(N22:Q22)</f>
        <v>66.400000000000006</v>
      </c>
      <c r="N22" s="1135">
        <f t="shared" ref="N22:Q22" si="10">N23+N26+N52</f>
        <v>66.400000000000006</v>
      </c>
      <c r="O22" s="1136">
        <f t="shared" si="10"/>
        <v>0</v>
      </c>
      <c r="P22" s="1136">
        <f t="shared" si="10"/>
        <v>0</v>
      </c>
      <c r="Q22" s="1138">
        <f t="shared" si="10"/>
        <v>0</v>
      </c>
      <c r="R22" s="302">
        <f>M22/C22*100</f>
        <v>8.7368421052631575</v>
      </c>
      <c r="S22" s="804"/>
    </row>
    <row r="23" spans="1:19" ht="51.75" customHeight="1" x14ac:dyDescent="0.25">
      <c r="A23" s="808"/>
      <c r="B23" s="902" t="s">
        <v>561</v>
      </c>
      <c r="C23" s="1139">
        <f>SUM(D23:G23)</f>
        <v>280</v>
      </c>
      <c r="D23" s="1140">
        <f>SUM(D24:D25)</f>
        <v>280</v>
      </c>
      <c r="E23" s="1140">
        <f t="shared" ref="E23:G23" si="11">SUM(E24:E25)</f>
        <v>0</v>
      </c>
      <c r="F23" s="1140">
        <f t="shared" si="11"/>
        <v>0</v>
      </c>
      <c r="G23" s="1141">
        <f t="shared" si="11"/>
        <v>0</v>
      </c>
      <c r="H23" s="1142">
        <f>SUM(I23:L23)</f>
        <v>280</v>
      </c>
      <c r="I23" s="1140">
        <f t="shared" ref="I23:L23" si="12">SUM(I24:I25)</f>
        <v>280</v>
      </c>
      <c r="J23" s="1140">
        <f t="shared" si="12"/>
        <v>0</v>
      </c>
      <c r="K23" s="1140">
        <f t="shared" si="12"/>
        <v>0</v>
      </c>
      <c r="L23" s="1143">
        <f t="shared" si="12"/>
        <v>0</v>
      </c>
      <c r="M23" s="1142">
        <f>SUM(N23:Q23)</f>
        <v>0</v>
      </c>
      <c r="N23" s="1140">
        <f t="shared" ref="N23:Q23" si="13">SUM(N24:N25)</f>
        <v>0</v>
      </c>
      <c r="O23" s="1140">
        <f t="shared" si="13"/>
        <v>0</v>
      </c>
      <c r="P23" s="1140">
        <f t="shared" si="13"/>
        <v>0</v>
      </c>
      <c r="Q23" s="1144">
        <f t="shared" si="13"/>
        <v>0</v>
      </c>
      <c r="R23" s="809">
        <f>M23/C23*100</f>
        <v>0</v>
      </c>
      <c r="S23" s="804"/>
    </row>
    <row r="24" spans="1:19" ht="51.75" customHeight="1" x14ac:dyDescent="0.25">
      <c r="A24" s="810" t="s">
        <v>26</v>
      </c>
      <c r="B24" s="246" t="s">
        <v>32</v>
      </c>
      <c r="C24" s="1145">
        <v>0</v>
      </c>
      <c r="D24" s="277">
        <v>0</v>
      </c>
      <c r="E24" s="277">
        <v>0</v>
      </c>
      <c r="F24" s="277">
        <v>0</v>
      </c>
      <c r="G24" s="606">
        <v>0</v>
      </c>
      <c r="H24" s="605">
        <v>0</v>
      </c>
      <c r="I24" s="277">
        <v>0</v>
      </c>
      <c r="J24" s="277">
        <v>0</v>
      </c>
      <c r="K24" s="277">
        <v>0</v>
      </c>
      <c r="L24" s="1146">
        <v>0</v>
      </c>
      <c r="M24" s="605">
        <v>0</v>
      </c>
      <c r="N24" s="277">
        <v>0</v>
      </c>
      <c r="O24" s="277">
        <v>0</v>
      </c>
      <c r="P24" s="277">
        <v>0</v>
      </c>
      <c r="Q24" s="963">
        <v>0</v>
      </c>
      <c r="R24" s="811"/>
      <c r="S24" s="804"/>
    </row>
    <row r="25" spans="1:19" ht="51.75" customHeight="1" x14ac:dyDescent="0.25">
      <c r="A25" s="810" t="s">
        <v>27</v>
      </c>
      <c r="B25" s="246" t="s">
        <v>562</v>
      </c>
      <c r="C25" s="1145">
        <v>280</v>
      </c>
      <c r="D25" s="277">
        <v>280</v>
      </c>
      <c r="E25" s="277">
        <v>0</v>
      </c>
      <c r="F25" s="277">
        <v>0</v>
      </c>
      <c r="G25" s="606">
        <v>0</v>
      </c>
      <c r="H25" s="605">
        <f t="shared" ref="H25" si="14">I25+J25+K25</f>
        <v>280</v>
      </c>
      <c r="I25" s="277">
        <v>280</v>
      </c>
      <c r="J25" s="277">
        <v>0</v>
      </c>
      <c r="K25" s="277">
        <v>0</v>
      </c>
      <c r="L25" s="1146">
        <v>0</v>
      </c>
      <c r="M25" s="605">
        <f>N25</f>
        <v>0</v>
      </c>
      <c r="N25" s="277">
        <v>0</v>
      </c>
      <c r="O25" s="277">
        <v>0</v>
      </c>
      <c r="P25" s="277">
        <v>0</v>
      </c>
      <c r="Q25" s="963">
        <v>0</v>
      </c>
      <c r="R25" s="811"/>
      <c r="S25" s="804"/>
    </row>
    <row r="26" spans="1:19" ht="63" customHeight="1" x14ac:dyDescent="0.25">
      <c r="A26" s="673"/>
      <c r="B26" s="903" t="s">
        <v>563</v>
      </c>
      <c r="C26" s="1139">
        <f>SUM(D26:G26)</f>
        <v>455</v>
      </c>
      <c r="D26" s="1140">
        <f>SUM(D27)</f>
        <v>455</v>
      </c>
      <c r="E26" s="1140">
        <f t="shared" ref="E26:G26" si="15">SUM(E27)</f>
        <v>0</v>
      </c>
      <c r="F26" s="1140">
        <f t="shared" si="15"/>
        <v>0</v>
      </c>
      <c r="G26" s="1201">
        <f t="shared" si="15"/>
        <v>0</v>
      </c>
      <c r="H26" s="1142">
        <f>SUM(I26:L26)</f>
        <v>455</v>
      </c>
      <c r="I26" s="1140">
        <f t="shared" ref="I26:L26" si="16">SUM(I27)</f>
        <v>455</v>
      </c>
      <c r="J26" s="1140">
        <f t="shared" si="16"/>
        <v>0</v>
      </c>
      <c r="K26" s="1140">
        <f t="shared" si="16"/>
        <v>0</v>
      </c>
      <c r="L26" s="1144">
        <f t="shared" si="16"/>
        <v>0</v>
      </c>
      <c r="M26" s="1142">
        <f>SUM(N26:Q26)</f>
        <v>66.400000000000006</v>
      </c>
      <c r="N26" s="1140">
        <f t="shared" ref="N26:Q26" si="17">SUM(N27)</f>
        <v>66.400000000000006</v>
      </c>
      <c r="O26" s="1140">
        <f t="shared" si="17"/>
        <v>0</v>
      </c>
      <c r="P26" s="1140">
        <f t="shared" si="17"/>
        <v>0</v>
      </c>
      <c r="Q26" s="1144">
        <f t="shared" si="17"/>
        <v>0</v>
      </c>
      <c r="R26" s="676"/>
      <c r="S26" s="804"/>
    </row>
    <row r="27" spans="1:19" ht="30" customHeight="1" x14ac:dyDescent="0.25">
      <c r="A27" s="812" t="s">
        <v>34</v>
      </c>
      <c r="B27" s="904" t="s">
        <v>564</v>
      </c>
      <c r="C27" s="1151">
        <f>SUM(D27:G27)</f>
        <v>455</v>
      </c>
      <c r="D27" s="802">
        <f>D28+D34+D39+D46</f>
        <v>455</v>
      </c>
      <c r="E27" s="802">
        <f t="shared" ref="E27:G27" si="18">E28+E34+E39+E46</f>
        <v>0</v>
      </c>
      <c r="F27" s="802">
        <f t="shared" si="18"/>
        <v>0</v>
      </c>
      <c r="G27" s="1150">
        <f t="shared" si="18"/>
        <v>0</v>
      </c>
      <c r="H27" s="945">
        <f>SUM(I27:L27)</f>
        <v>455</v>
      </c>
      <c r="I27" s="802">
        <f t="shared" ref="I27:L27" si="19">I28+I34+I39+I46</f>
        <v>455</v>
      </c>
      <c r="J27" s="802">
        <f t="shared" si="19"/>
        <v>0</v>
      </c>
      <c r="K27" s="802">
        <f t="shared" si="19"/>
        <v>0</v>
      </c>
      <c r="L27" s="962">
        <f t="shared" si="19"/>
        <v>0</v>
      </c>
      <c r="M27" s="945">
        <f>SUM(N27:Q27)</f>
        <v>66.400000000000006</v>
      </c>
      <c r="N27" s="802">
        <f t="shared" ref="N27:Q27" si="20">N28+N34+N39+N46</f>
        <v>66.400000000000006</v>
      </c>
      <c r="O27" s="802">
        <f t="shared" si="20"/>
        <v>0</v>
      </c>
      <c r="P27" s="802">
        <f t="shared" si="20"/>
        <v>0</v>
      </c>
      <c r="Q27" s="962">
        <f t="shared" si="20"/>
        <v>0</v>
      </c>
      <c r="R27" s="816"/>
      <c r="S27" s="804"/>
    </row>
    <row r="28" spans="1:19" ht="50.25" customHeight="1" x14ac:dyDescent="0.25">
      <c r="A28" s="812" t="s">
        <v>401</v>
      </c>
      <c r="B28" s="904" t="s">
        <v>565</v>
      </c>
      <c r="C28" s="1151">
        <f>SUM(D28:G28)</f>
        <v>140</v>
      </c>
      <c r="D28" s="802">
        <f>SUM(D29:D33)</f>
        <v>140</v>
      </c>
      <c r="E28" s="802">
        <f t="shared" ref="E28:G28" si="21">SUM(E29:E33)</f>
        <v>0</v>
      </c>
      <c r="F28" s="802">
        <f t="shared" si="21"/>
        <v>0</v>
      </c>
      <c r="G28" s="1150">
        <f t="shared" si="21"/>
        <v>0</v>
      </c>
      <c r="H28" s="945">
        <f>SUM(I28:L28)</f>
        <v>140</v>
      </c>
      <c r="I28" s="802">
        <f t="shared" ref="I28:L28" si="22">SUM(I29:I33)</f>
        <v>140</v>
      </c>
      <c r="J28" s="802">
        <f t="shared" si="22"/>
        <v>0</v>
      </c>
      <c r="K28" s="802">
        <f t="shared" si="22"/>
        <v>0</v>
      </c>
      <c r="L28" s="962">
        <f t="shared" si="22"/>
        <v>0</v>
      </c>
      <c r="M28" s="945">
        <f>SUM(N28:Q28)</f>
        <v>43.900000000000006</v>
      </c>
      <c r="N28" s="802">
        <f t="shared" ref="N28:Q28" si="23">SUM(N29:N33)</f>
        <v>43.900000000000006</v>
      </c>
      <c r="O28" s="802">
        <f t="shared" si="23"/>
        <v>0</v>
      </c>
      <c r="P28" s="802">
        <f t="shared" si="23"/>
        <v>0</v>
      </c>
      <c r="Q28" s="962">
        <f t="shared" si="23"/>
        <v>0</v>
      </c>
      <c r="R28" s="920"/>
      <c r="S28" s="804"/>
    </row>
    <row r="29" spans="1:19" ht="50.25" customHeight="1" x14ac:dyDescent="0.25">
      <c r="A29" s="812"/>
      <c r="B29" s="904" t="s">
        <v>20</v>
      </c>
      <c r="C29" s="1151">
        <f t="shared" ref="C29:C38" si="24">D29</f>
        <v>60</v>
      </c>
      <c r="D29" s="802">
        <v>60</v>
      </c>
      <c r="E29" s="802">
        <v>0</v>
      </c>
      <c r="F29" s="802">
        <v>0</v>
      </c>
      <c r="G29" s="1150">
        <v>0</v>
      </c>
      <c r="H29" s="945">
        <f t="shared" ref="H29" si="25">I29</f>
        <v>60</v>
      </c>
      <c r="I29" s="802">
        <v>60</v>
      </c>
      <c r="J29" s="802">
        <v>0</v>
      </c>
      <c r="K29" s="802">
        <v>0</v>
      </c>
      <c r="L29" s="962">
        <v>0</v>
      </c>
      <c r="M29" s="945">
        <f t="shared" ref="M29:M38" si="26">N29</f>
        <v>24.8</v>
      </c>
      <c r="N29" s="802">
        <v>24.8</v>
      </c>
      <c r="O29" s="802">
        <v>0</v>
      </c>
      <c r="P29" s="802">
        <v>0</v>
      </c>
      <c r="Q29" s="962">
        <v>0</v>
      </c>
      <c r="R29" s="920"/>
      <c r="S29" s="804"/>
    </row>
    <row r="30" spans="1:19" ht="56.25" customHeight="1" x14ac:dyDescent="0.25">
      <c r="A30" s="813"/>
      <c r="B30" s="246" t="s">
        <v>21</v>
      </c>
      <c r="C30" s="1145">
        <f t="shared" si="24"/>
        <v>50</v>
      </c>
      <c r="D30" s="1152">
        <v>50</v>
      </c>
      <c r="E30" s="1152">
        <v>0</v>
      </c>
      <c r="F30" s="1152">
        <v>0</v>
      </c>
      <c r="G30" s="1153">
        <v>0</v>
      </c>
      <c r="H30" s="605">
        <f t="shared" ref="H30:H33" si="27">I30+J30+K30</f>
        <v>50</v>
      </c>
      <c r="I30" s="1152">
        <v>50</v>
      </c>
      <c r="J30" s="1152">
        <v>0</v>
      </c>
      <c r="K30" s="1152">
        <v>0</v>
      </c>
      <c r="L30" s="1154">
        <v>0</v>
      </c>
      <c r="M30" s="605">
        <f t="shared" si="26"/>
        <v>19.100000000000001</v>
      </c>
      <c r="N30" s="1152">
        <v>19.100000000000001</v>
      </c>
      <c r="O30" s="1152">
        <v>0</v>
      </c>
      <c r="P30" s="1152">
        <v>0</v>
      </c>
      <c r="Q30" s="963">
        <v>0</v>
      </c>
      <c r="R30" s="811"/>
      <c r="S30" s="804"/>
    </row>
    <row r="31" spans="1:19" ht="48" customHeight="1" x14ac:dyDescent="0.25">
      <c r="A31" s="813"/>
      <c r="B31" s="246" t="s">
        <v>22</v>
      </c>
      <c r="C31" s="1145">
        <f t="shared" si="24"/>
        <v>5</v>
      </c>
      <c r="D31" s="1152">
        <v>5</v>
      </c>
      <c r="E31" s="1152">
        <v>0</v>
      </c>
      <c r="F31" s="1152">
        <v>0</v>
      </c>
      <c r="G31" s="1153">
        <v>0</v>
      </c>
      <c r="H31" s="605">
        <f t="shared" si="27"/>
        <v>5</v>
      </c>
      <c r="I31" s="1152">
        <v>5</v>
      </c>
      <c r="J31" s="1152">
        <v>0</v>
      </c>
      <c r="K31" s="1152">
        <v>0</v>
      </c>
      <c r="L31" s="1154">
        <v>0</v>
      </c>
      <c r="M31" s="605">
        <f t="shared" si="26"/>
        <v>0</v>
      </c>
      <c r="N31" s="1152">
        <v>0</v>
      </c>
      <c r="O31" s="1152">
        <v>0</v>
      </c>
      <c r="P31" s="1152">
        <v>0</v>
      </c>
      <c r="Q31" s="963">
        <v>0</v>
      </c>
      <c r="R31" s="811"/>
      <c r="S31" s="804"/>
    </row>
    <row r="32" spans="1:19" ht="24" x14ac:dyDescent="0.25">
      <c r="A32" s="814"/>
      <c r="B32" s="246" t="s">
        <v>23</v>
      </c>
      <c r="C32" s="1155">
        <f t="shared" si="24"/>
        <v>5</v>
      </c>
      <c r="D32" s="1152">
        <v>5</v>
      </c>
      <c r="E32" s="1152">
        <v>0</v>
      </c>
      <c r="F32" s="1152">
        <v>0</v>
      </c>
      <c r="G32" s="1156">
        <v>0</v>
      </c>
      <c r="H32" s="607">
        <f t="shared" si="27"/>
        <v>5</v>
      </c>
      <c r="I32" s="1152">
        <v>5</v>
      </c>
      <c r="J32" s="1152">
        <v>0</v>
      </c>
      <c r="K32" s="1152">
        <v>0</v>
      </c>
      <c r="L32" s="1157">
        <v>0</v>
      </c>
      <c r="M32" s="607">
        <f t="shared" si="26"/>
        <v>0</v>
      </c>
      <c r="N32" s="1152">
        <v>0</v>
      </c>
      <c r="O32" s="1152">
        <v>0</v>
      </c>
      <c r="P32" s="1152">
        <v>0</v>
      </c>
      <c r="Q32" s="963">
        <v>0</v>
      </c>
      <c r="R32" s="811"/>
      <c r="S32" s="804"/>
    </row>
    <row r="33" spans="1:19" ht="43.5" customHeight="1" x14ac:dyDescent="0.25">
      <c r="A33" s="814"/>
      <c r="B33" s="246" t="s">
        <v>24</v>
      </c>
      <c r="C33" s="1155">
        <f t="shared" si="24"/>
        <v>20</v>
      </c>
      <c r="D33" s="1152">
        <v>20</v>
      </c>
      <c r="E33" s="1152">
        <v>0</v>
      </c>
      <c r="F33" s="1152">
        <v>0</v>
      </c>
      <c r="G33" s="1156">
        <v>0</v>
      </c>
      <c r="H33" s="607">
        <f t="shared" si="27"/>
        <v>20</v>
      </c>
      <c r="I33" s="1152">
        <v>20</v>
      </c>
      <c r="J33" s="1152">
        <v>0</v>
      </c>
      <c r="K33" s="1152">
        <v>0</v>
      </c>
      <c r="L33" s="1157">
        <v>0</v>
      </c>
      <c r="M33" s="607">
        <f t="shared" si="26"/>
        <v>0</v>
      </c>
      <c r="N33" s="1152">
        <v>0</v>
      </c>
      <c r="O33" s="1152">
        <v>0</v>
      </c>
      <c r="P33" s="1152">
        <v>0</v>
      </c>
      <c r="Q33" s="963">
        <v>0</v>
      </c>
      <c r="R33" s="811"/>
      <c r="S33" s="804"/>
    </row>
    <row r="34" spans="1:19" ht="48.75" customHeight="1" x14ac:dyDescent="0.25">
      <c r="A34" s="815" t="s">
        <v>402</v>
      </c>
      <c r="B34" s="905" t="s">
        <v>566</v>
      </c>
      <c r="C34" s="1151">
        <f>SUM(D34:G34)</f>
        <v>120</v>
      </c>
      <c r="D34" s="1158">
        <f>SUM(D35:D38)</f>
        <v>120</v>
      </c>
      <c r="E34" s="1158">
        <f t="shared" ref="E34:G34" si="28">SUM(E35:E38)</f>
        <v>0</v>
      </c>
      <c r="F34" s="1158">
        <f t="shared" si="28"/>
        <v>0</v>
      </c>
      <c r="G34" s="1159">
        <f t="shared" si="28"/>
        <v>0</v>
      </c>
      <c r="H34" s="945">
        <f>SUM(I34:L34)</f>
        <v>120</v>
      </c>
      <c r="I34" s="1158">
        <v>120</v>
      </c>
      <c r="J34" s="1158">
        <f t="shared" ref="J34:L34" si="29">SUM(J35:J38)</f>
        <v>0</v>
      </c>
      <c r="K34" s="1158">
        <f t="shared" si="29"/>
        <v>0</v>
      </c>
      <c r="L34" s="1160">
        <f t="shared" si="29"/>
        <v>0</v>
      </c>
      <c r="M34" s="945">
        <f>SUM(N34:Q34)</f>
        <v>0</v>
      </c>
      <c r="N34" s="1158">
        <f t="shared" ref="N34:Q34" si="30">SUM(N35:N38)</f>
        <v>0</v>
      </c>
      <c r="O34" s="1158">
        <f t="shared" si="30"/>
        <v>0</v>
      </c>
      <c r="P34" s="1158">
        <f t="shared" si="30"/>
        <v>0</v>
      </c>
      <c r="Q34" s="962">
        <f t="shared" si="30"/>
        <v>0</v>
      </c>
      <c r="R34" s="816">
        <f>M34/C34*100</f>
        <v>0</v>
      </c>
      <c r="S34" s="804"/>
    </row>
    <row r="35" spans="1:19" ht="63.75" customHeight="1" x14ac:dyDescent="0.25">
      <c r="A35" s="817"/>
      <c r="B35" s="246" t="s">
        <v>36</v>
      </c>
      <c r="C35" s="1145">
        <f t="shared" si="24"/>
        <v>40</v>
      </c>
      <c r="D35" s="1161">
        <v>40</v>
      </c>
      <c r="E35" s="1145">
        <v>0</v>
      </c>
      <c r="F35" s="1152">
        <v>0</v>
      </c>
      <c r="G35" s="1162">
        <v>0</v>
      </c>
      <c r="H35" s="605">
        <f t="shared" ref="H35:H38" si="31">I35+J35+K35</f>
        <v>40</v>
      </c>
      <c r="I35" s="1161">
        <v>40</v>
      </c>
      <c r="J35" s="1163">
        <v>0</v>
      </c>
      <c r="K35" s="277">
        <v>0</v>
      </c>
      <c r="L35" s="1146">
        <v>0</v>
      </c>
      <c r="M35" s="605">
        <f t="shared" si="26"/>
        <v>0</v>
      </c>
      <c r="N35" s="1161">
        <v>0</v>
      </c>
      <c r="O35" s="1145">
        <v>0</v>
      </c>
      <c r="P35" s="1152">
        <v>0</v>
      </c>
      <c r="Q35" s="963">
        <v>0</v>
      </c>
      <c r="R35" s="811"/>
      <c r="S35" s="804"/>
    </row>
    <row r="36" spans="1:19" ht="86.25" customHeight="1" x14ac:dyDescent="0.25">
      <c r="A36" s="818"/>
      <c r="B36" s="246" t="s">
        <v>37</v>
      </c>
      <c r="C36" s="1145">
        <f t="shared" si="24"/>
        <v>15</v>
      </c>
      <c r="D36" s="1161">
        <v>15</v>
      </c>
      <c r="E36" s="1145">
        <v>0</v>
      </c>
      <c r="F36" s="1152">
        <v>0</v>
      </c>
      <c r="G36" s="1162">
        <v>0</v>
      </c>
      <c r="H36" s="605">
        <f t="shared" si="31"/>
        <v>15</v>
      </c>
      <c r="I36" s="1161">
        <v>15</v>
      </c>
      <c r="J36" s="1163">
        <v>0</v>
      </c>
      <c r="K36" s="277">
        <v>0</v>
      </c>
      <c r="L36" s="1146">
        <v>0</v>
      </c>
      <c r="M36" s="605">
        <f t="shared" si="26"/>
        <v>0</v>
      </c>
      <c r="N36" s="1161">
        <v>0</v>
      </c>
      <c r="O36" s="1145">
        <v>0</v>
      </c>
      <c r="P36" s="1152">
        <v>0</v>
      </c>
      <c r="Q36" s="963">
        <v>0</v>
      </c>
      <c r="R36" s="811"/>
      <c r="S36" s="804"/>
    </row>
    <row r="37" spans="1:19" ht="50.25" customHeight="1" x14ac:dyDescent="0.25">
      <c r="A37" s="818"/>
      <c r="B37" s="246" t="s">
        <v>38</v>
      </c>
      <c r="C37" s="1145">
        <f t="shared" si="24"/>
        <v>5</v>
      </c>
      <c r="D37" s="1161">
        <v>5</v>
      </c>
      <c r="E37" s="1145">
        <v>0</v>
      </c>
      <c r="F37" s="1152">
        <v>0</v>
      </c>
      <c r="G37" s="1162">
        <v>0</v>
      </c>
      <c r="H37" s="605">
        <f t="shared" si="31"/>
        <v>5</v>
      </c>
      <c r="I37" s="1161">
        <v>5</v>
      </c>
      <c r="J37" s="1163">
        <v>0</v>
      </c>
      <c r="K37" s="277">
        <v>0</v>
      </c>
      <c r="L37" s="1146">
        <v>0</v>
      </c>
      <c r="M37" s="605">
        <f t="shared" si="26"/>
        <v>0</v>
      </c>
      <c r="N37" s="1161">
        <v>0</v>
      </c>
      <c r="O37" s="1145">
        <v>0</v>
      </c>
      <c r="P37" s="1152">
        <v>0</v>
      </c>
      <c r="Q37" s="963">
        <v>0</v>
      </c>
      <c r="R37" s="811"/>
      <c r="S37" s="804"/>
    </row>
    <row r="38" spans="1:19" ht="36.75" customHeight="1" x14ac:dyDescent="0.25">
      <c r="A38" s="818"/>
      <c r="B38" s="246" t="s">
        <v>39</v>
      </c>
      <c r="C38" s="1145">
        <f t="shared" si="24"/>
        <v>60</v>
      </c>
      <c r="D38" s="1161">
        <v>60</v>
      </c>
      <c r="E38" s="1145">
        <v>0</v>
      </c>
      <c r="F38" s="1152">
        <v>0</v>
      </c>
      <c r="G38" s="1162">
        <v>0</v>
      </c>
      <c r="H38" s="605">
        <f t="shared" si="31"/>
        <v>60</v>
      </c>
      <c r="I38" s="1161">
        <v>60</v>
      </c>
      <c r="J38" s="1163">
        <v>0</v>
      </c>
      <c r="K38" s="277">
        <v>0</v>
      </c>
      <c r="L38" s="1146">
        <v>0</v>
      </c>
      <c r="M38" s="605">
        <f t="shared" si="26"/>
        <v>0</v>
      </c>
      <c r="N38" s="1161">
        <v>0</v>
      </c>
      <c r="O38" s="1145">
        <v>0</v>
      </c>
      <c r="P38" s="1152">
        <v>0</v>
      </c>
      <c r="Q38" s="963">
        <v>0</v>
      </c>
      <c r="R38" s="811"/>
      <c r="S38" s="804"/>
    </row>
    <row r="39" spans="1:19" ht="55.5" customHeight="1" x14ac:dyDescent="0.25">
      <c r="A39" s="819" t="s">
        <v>403</v>
      </c>
      <c r="B39" s="906" t="s">
        <v>568</v>
      </c>
      <c r="C39" s="1151">
        <f>SUM(D39:G39)</f>
        <v>75</v>
      </c>
      <c r="D39" s="1164">
        <f>SUM(D40:D45)</f>
        <v>75</v>
      </c>
      <c r="E39" s="1164">
        <f t="shared" ref="E39:G39" si="32">SUM(E40:E45)</f>
        <v>0</v>
      </c>
      <c r="F39" s="1164">
        <f t="shared" si="32"/>
        <v>0</v>
      </c>
      <c r="G39" s="1165">
        <f t="shared" si="32"/>
        <v>0</v>
      </c>
      <c r="H39" s="945">
        <f>SUM(I39:L39)</f>
        <v>75</v>
      </c>
      <c r="I39" s="1164">
        <f t="shared" ref="I39:L39" si="33">SUM(I40:I45)</f>
        <v>75</v>
      </c>
      <c r="J39" s="1164">
        <f t="shared" si="33"/>
        <v>0</v>
      </c>
      <c r="K39" s="1164">
        <f t="shared" si="33"/>
        <v>0</v>
      </c>
      <c r="L39" s="1166">
        <f t="shared" si="33"/>
        <v>0</v>
      </c>
      <c r="M39" s="945">
        <f>SUM(N39:Q39)</f>
        <v>0</v>
      </c>
      <c r="N39" s="1164">
        <f t="shared" ref="N39:Q39" si="34">SUM(N40:N45)</f>
        <v>0</v>
      </c>
      <c r="O39" s="1164">
        <f t="shared" si="34"/>
        <v>0</v>
      </c>
      <c r="P39" s="1164">
        <f t="shared" si="34"/>
        <v>0</v>
      </c>
      <c r="Q39" s="962">
        <f t="shared" si="34"/>
        <v>0</v>
      </c>
      <c r="R39" s="816">
        <f>M39/C39*100</f>
        <v>0</v>
      </c>
      <c r="S39" s="804"/>
    </row>
    <row r="40" spans="1:19" ht="36" customHeight="1" x14ac:dyDescent="0.25">
      <c r="A40" s="817"/>
      <c r="B40" s="246" t="s">
        <v>44</v>
      </c>
      <c r="C40" s="1163">
        <f t="shared" ref="C40:C45" si="35">D40</f>
        <v>5</v>
      </c>
      <c r="D40" s="1167">
        <v>5</v>
      </c>
      <c r="E40" s="1163">
        <v>0</v>
      </c>
      <c r="F40" s="277">
        <v>0</v>
      </c>
      <c r="G40" s="606">
        <v>0</v>
      </c>
      <c r="H40" s="1168">
        <f t="shared" ref="H40:H45" si="36">I40+J40+K40</f>
        <v>5</v>
      </c>
      <c r="I40" s="1167">
        <v>5</v>
      </c>
      <c r="J40" s="1163">
        <v>0</v>
      </c>
      <c r="K40" s="277">
        <v>0</v>
      </c>
      <c r="L40" s="1146">
        <v>0</v>
      </c>
      <c r="M40" s="1168">
        <f t="shared" ref="M40:M45" si="37">N40</f>
        <v>0</v>
      </c>
      <c r="N40" s="1167">
        <v>0</v>
      </c>
      <c r="O40" s="1163">
        <v>0</v>
      </c>
      <c r="P40" s="277">
        <v>0</v>
      </c>
      <c r="Q40" s="963">
        <v>0</v>
      </c>
      <c r="R40" s="811"/>
      <c r="S40" s="804"/>
    </row>
    <row r="41" spans="1:19" ht="24" customHeight="1" x14ac:dyDescent="0.25">
      <c r="A41" s="817"/>
      <c r="B41" s="246" t="s">
        <v>45</v>
      </c>
      <c r="C41" s="1163">
        <f t="shared" si="35"/>
        <v>45</v>
      </c>
      <c r="D41" s="1167">
        <v>45</v>
      </c>
      <c r="E41" s="1163">
        <v>0</v>
      </c>
      <c r="F41" s="277">
        <v>0</v>
      </c>
      <c r="G41" s="606">
        <v>0</v>
      </c>
      <c r="H41" s="1168">
        <f t="shared" si="36"/>
        <v>45</v>
      </c>
      <c r="I41" s="1167">
        <v>45</v>
      </c>
      <c r="J41" s="1163">
        <v>0</v>
      </c>
      <c r="K41" s="277">
        <v>0</v>
      </c>
      <c r="L41" s="1146">
        <v>0</v>
      </c>
      <c r="M41" s="1168">
        <f t="shared" si="37"/>
        <v>0</v>
      </c>
      <c r="N41" s="1167">
        <v>0</v>
      </c>
      <c r="O41" s="1163">
        <v>0</v>
      </c>
      <c r="P41" s="277">
        <v>0</v>
      </c>
      <c r="Q41" s="963">
        <v>0</v>
      </c>
      <c r="R41" s="811"/>
      <c r="S41" s="804"/>
    </row>
    <row r="42" spans="1:19" ht="27" customHeight="1" x14ac:dyDescent="0.25">
      <c r="A42" s="817"/>
      <c r="B42" s="246" t="s">
        <v>46</v>
      </c>
      <c r="C42" s="1169">
        <f t="shared" si="35"/>
        <v>0</v>
      </c>
      <c r="D42" s="1167">
        <v>0</v>
      </c>
      <c r="E42" s="1163">
        <v>0</v>
      </c>
      <c r="F42" s="277">
        <v>0</v>
      </c>
      <c r="G42" s="606">
        <v>0</v>
      </c>
      <c r="H42" s="1168">
        <f t="shared" si="36"/>
        <v>0</v>
      </c>
      <c r="I42" s="1167">
        <v>0</v>
      </c>
      <c r="J42" s="1163">
        <v>0</v>
      </c>
      <c r="K42" s="277">
        <v>0</v>
      </c>
      <c r="L42" s="1146">
        <v>0</v>
      </c>
      <c r="M42" s="1170">
        <f t="shared" si="37"/>
        <v>0</v>
      </c>
      <c r="N42" s="1167">
        <v>0</v>
      </c>
      <c r="O42" s="1163">
        <v>0</v>
      </c>
      <c r="P42" s="277">
        <v>0</v>
      </c>
      <c r="Q42" s="963">
        <v>0</v>
      </c>
      <c r="R42" s="811"/>
      <c r="S42" s="804"/>
    </row>
    <row r="43" spans="1:19" ht="22.5" customHeight="1" x14ac:dyDescent="0.25">
      <c r="A43" s="817"/>
      <c r="B43" s="246" t="s">
        <v>47</v>
      </c>
      <c r="C43" s="1163">
        <f t="shared" si="35"/>
        <v>10</v>
      </c>
      <c r="D43" s="1167">
        <v>10</v>
      </c>
      <c r="E43" s="1163">
        <v>0</v>
      </c>
      <c r="F43" s="277">
        <v>0</v>
      </c>
      <c r="G43" s="606">
        <v>0</v>
      </c>
      <c r="H43" s="1168">
        <f t="shared" si="36"/>
        <v>10</v>
      </c>
      <c r="I43" s="1167">
        <v>10</v>
      </c>
      <c r="J43" s="1163">
        <v>0</v>
      </c>
      <c r="K43" s="277">
        <v>0</v>
      </c>
      <c r="L43" s="1146">
        <v>0</v>
      </c>
      <c r="M43" s="1168">
        <f t="shared" si="37"/>
        <v>0</v>
      </c>
      <c r="N43" s="1167">
        <v>0</v>
      </c>
      <c r="O43" s="1163">
        <v>0</v>
      </c>
      <c r="P43" s="277">
        <v>0</v>
      </c>
      <c r="Q43" s="963">
        <v>0</v>
      </c>
      <c r="R43" s="811"/>
      <c r="S43" s="804"/>
    </row>
    <row r="44" spans="1:19" ht="30.75" customHeight="1" x14ac:dyDescent="0.25">
      <c r="A44" s="817"/>
      <c r="B44" s="246" t="s">
        <v>48</v>
      </c>
      <c r="C44" s="1163">
        <f t="shared" si="35"/>
        <v>0</v>
      </c>
      <c r="D44" s="1167">
        <v>0</v>
      </c>
      <c r="E44" s="1163">
        <v>0</v>
      </c>
      <c r="F44" s="277">
        <v>0</v>
      </c>
      <c r="G44" s="606">
        <v>0</v>
      </c>
      <c r="H44" s="1168">
        <f t="shared" si="36"/>
        <v>0</v>
      </c>
      <c r="I44" s="1167">
        <v>0</v>
      </c>
      <c r="J44" s="1163">
        <v>0</v>
      </c>
      <c r="K44" s="277">
        <v>0</v>
      </c>
      <c r="L44" s="1146">
        <v>0</v>
      </c>
      <c r="M44" s="1168">
        <f t="shared" si="37"/>
        <v>0</v>
      </c>
      <c r="N44" s="1167">
        <v>0</v>
      </c>
      <c r="O44" s="1163">
        <v>0</v>
      </c>
      <c r="P44" s="277">
        <v>0</v>
      </c>
      <c r="Q44" s="963">
        <v>0</v>
      </c>
      <c r="R44" s="811"/>
      <c r="S44" s="804"/>
    </row>
    <row r="45" spans="1:19" ht="55.5" customHeight="1" x14ac:dyDescent="0.25">
      <c r="A45" s="817"/>
      <c r="B45" s="907" t="s">
        <v>49</v>
      </c>
      <c r="C45" s="609">
        <f t="shared" si="35"/>
        <v>15</v>
      </c>
      <c r="D45" s="1171">
        <v>15</v>
      </c>
      <c r="E45" s="609">
        <v>0</v>
      </c>
      <c r="F45" s="608">
        <v>0</v>
      </c>
      <c r="G45" s="1172">
        <v>0</v>
      </c>
      <c r="H45" s="1173">
        <f t="shared" si="36"/>
        <v>15</v>
      </c>
      <c r="I45" s="1171">
        <v>15</v>
      </c>
      <c r="J45" s="609">
        <v>0</v>
      </c>
      <c r="K45" s="608">
        <v>0</v>
      </c>
      <c r="L45" s="1174">
        <v>0</v>
      </c>
      <c r="M45" s="1173">
        <f t="shared" si="37"/>
        <v>0</v>
      </c>
      <c r="N45" s="1171">
        <v>0</v>
      </c>
      <c r="O45" s="609">
        <v>0</v>
      </c>
      <c r="P45" s="608">
        <v>0</v>
      </c>
      <c r="Q45" s="963">
        <v>0</v>
      </c>
      <c r="R45" s="820"/>
      <c r="S45" s="804"/>
    </row>
    <row r="46" spans="1:19" ht="60" customHeight="1" x14ac:dyDescent="0.25">
      <c r="A46" s="821" t="s">
        <v>404</v>
      </c>
      <c r="B46" s="908" t="s">
        <v>567</v>
      </c>
      <c r="C46" s="1151">
        <f>SUM(D46:G46)</f>
        <v>120</v>
      </c>
      <c r="D46" s="802">
        <f>SUM(D47:D51)</f>
        <v>120</v>
      </c>
      <c r="E46" s="802">
        <f t="shared" ref="E46:G46" si="38">SUM(E47:E51)</f>
        <v>0</v>
      </c>
      <c r="F46" s="802">
        <f t="shared" si="38"/>
        <v>0</v>
      </c>
      <c r="G46" s="1175">
        <f t="shared" si="38"/>
        <v>0</v>
      </c>
      <c r="H46" s="945">
        <f>SUM(I46:L46)</f>
        <v>120</v>
      </c>
      <c r="I46" s="802">
        <f t="shared" ref="I46:L46" si="39">SUM(I47:I51)</f>
        <v>120</v>
      </c>
      <c r="J46" s="802">
        <f t="shared" si="39"/>
        <v>0</v>
      </c>
      <c r="K46" s="802">
        <f t="shared" si="39"/>
        <v>0</v>
      </c>
      <c r="L46" s="1176">
        <f t="shared" si="39"/>
        <v>0</v>
      </c>
      <c r="M46" s="945">
        <f>SUM(N46:Q46)</f>
        <v>22.5</v>
      </c>
      <c r="N46" s="802">
        <f t="shared" ref="N46:Q46" si="40">SUM(N47:N51)</f>
        <v>22.5</v>
      </c>
      <c r="O46" s="802">
        <f t="shared" si="40"/>
        <v>0</v>
      </c>
      <c r="P46" s="802">
        <f t="shared" si="40"/>
        <v>0</v>
      </c>
      <c r="Q46" s="962">
        <f t="shared" si="40"/>
        <v>0</v>
      </c>
      <c r="R46" s="816">
        <f>M46/C46*100</f>
        <v>18.75</v>
      </c>
      <c r="S46" s="804"/>
    </row>
    <row r="47" spans="1:19" ht="78.75" customHeight="1" x14ac:dyDescent="0.25">
      <c r="A47" s="822"/>
      <c r="B47" s="909" t="s">
        <v>57</v>
      </c>
      <c r="C47" s="1177">
        <f t="shared" ref="C47:C53" si="41">D47</f>
        <v>40</v>
      </c>
      <c r="D47" s="1178">
        <v>40</v>
      </c>
      <c r="E47" s="1179">
        <v>0</v>
      </c>
      <c r="F47" s="611">
        <v>0</v>
      </c>
      <c r="G47" s="612">
        <v>0</v>
      </c>
      <c r="H47" s="610">
        <f>I47+J47+K47</f>
        <v>40</v>
      </c>
      <c r="I47" s="1178">
        <v>40</v>
      </c>
      <c r="J47" s="1179">
        <v>0</v>
      </c>
      <c r="K47" s="611">
        <v>0</v>
      </c>
      <c r="L47" s="1180">
        <v>0</v>
      </c>
      <c r="M47" s="610">
        <f t="shared" ref="M47:M53" si="42">N47</f>
        <v>0</v>
      </c>
      <c r="N47" s="1178">
        <v>0</v>
      </c>
      <c r="O47" s="1179">
        <v>0</v>
      </c>
      <c r="P47" s="611">
        <v>0</v>
      </c>
      <c r="Q47" s="963">
        <v>0</v>
      </c>
      <c r="R47" s="823"/>
      <c r="S47" s="804"/>
    </row>
    <row r="48" spans="1:19" ht="36" x14ac:dyDescent="0.25">
      <c r="A48" s="824"/>
      <c r="B48" s="246" t="s">
        <v>58</v>
      </c>
      <c r="C48" s="1145">
        <f t="shared" si="41"/>
        <v>5</v>
      </c>
      <c r="D48" s="1167">
        <v>5</v>
      </c>
      <c r="E48" s="1163">
        <v>0</v>
      </c>
      <c r="F48" s="277">
        <v>0</v>
      </c>
      <c r="G48" s="606">
        <v>0</v>
      </c>
      <c r="H48" s="605">
        <f t="shared" ref="H48:H51" si="43">I48+J48+K48</f>
        <v>5</v>
      </c>
      <c r="I48" s="1167">
        <v>5</v>
      </c>
      <c r="J48" s="1163">
        <v>0</v>
      </c>
      <c r="K48" s="277">
        <v>0</v>
      </c>
      <c r="L48" s="1146">
        <v>0</v>
      </c>
      <c r="M48" s="605">
        <f t="shared" si="42"/>
        <v>0</v>
      </c>
      <c r="N48" s="1167">
        <v>0</v>
      </c>
      <c r="O48" s="1163">
        <v>0</v>
      </c>
      <c r="P48" s="277">
        <v>0</v>
      </c>
      <c r="Q48" s="963">
        <v>0</v>
      </c>
      <c r="R48" s="811"/>
      <c r="S48" s="804"/>
    </row>
    <row r="49" spans="1:19" ht="37.5" customHeight="1" x14ac:dyDescent="0.25">
      <c r="A49" s="824"/>
      <c r="B49" s="246" t="s">
        <v>59</v>
      </c>
      <c r="C49" s="1145">
        <f t="shared" si="41"/>
        <v>5</v>
      </c>
      <c r="D49" s="1167">
        <v>5</v>
      </c>
      <c r="E49" s="1163">
        <v>0</v>
      </c>
      <c r="F49" s="277">
        <v>0</v>
      </c>
      <c r="G49" s="606">
        <v>0</v>
      </c>
      <c r="H49" s="605">
        <f t="shared" si="43"/>
        <v>5</v>
      </c>
      <c r="I49" s="1167">
        <v>5</v>
      </c>
      <c r="J49" s="1163">
        <v>0</v>
      </c>
      <c r="K49" s="277">
        <v>0</v>
      </c>
      <c r="L49" s="1146">
        <v>0</v>
      </c>
      <c r="M49" s="605">
        <f t="shared" si="42"/>
        <v>0</v>
      </c>
      <c r="N49" s="1167">
        <v>0</v>
      </c>
      <c r="O49" s="1163">
        <v>0</v>
      </c>
      <c r="P49" s="277">
        <v>0</v>
      </c>
      <c r="Q49" s="963">
        <v>0</v>
      </c>
      <c r="R49" s="811"/>
      <c r="S49" s="804"/>
    </row>
    <row r="50" spans="1:19" ht="34.5" customHeight="1" x14ac:dyDescent="0.25">
      <c r="A50" s="824"/>
      <c r="B50" s="246" t="s">
        <v>60</v>
      </c>
      <c r="C50" s="1145">
        <f t="shared" si="41"/>
        <v>30</v>
      </c>
      <c r="D50" s="1167">
        <v>30</v>
      </c>
      <c r="E50" s="1163">
        <v>0</v>
      </c>
      <c r="F50" s="277">
        <v>0</v>
      </c>
      <c r="G50" s="606">
        <v>0</v>
      </c>
      <c r="H50" s="605">
        <f t="shared" si="43"/>
        <v>30</v>
      </c>
      <c r="I50" s="1167">
        <v>30</v>
      </c>
      <c r="J50" s="1163">
        <v>0</v>
      </c>
      <c r="K50" s="277">
        <v>0</v>
      </c>
      <c r="L50" s="1146">
        <v>0</v>
      </c>
      <c r="M50" s="605">
        <f t="shared" si="42"/>
        <v>22.5</v>
      </c>
      <c r="N50" s="1167">
        <v>22.5</v>
      </c>
      <c r="O50" s="1163">
        <v>0</v>
      </c>
      <c r="P50" s="277">
        <v>0</v>
      </c>
      <c r="Q50" s="963">
        <v>0</v>
      </c>
      <c r="R50" s="811"/>
      <c r="S50" s="804"/>
    </row>
    <row r="51" spans="1:19" ht="42" customHeight="1" x14ac:dyDescent="0.25">
      <c r="A51" s="824"/>
      <c r="B51" s="246" t="s">
        <v>61</v>
      </c>
      <c r="C51" s="1145">
        <f t="shared" si="41"/>
        <v>40</v>
      </c>
      <c r="D51" s="1167">
        <v>40</v>
      </c>
      <c r="E51" s="1163">
        <v>0</v>
      </c>
      <c r="F51" s="277">
        <v>0</v>
      </c>
      <c r="G51" s="606">
        <v>0</v>
      </c>
      <c r="H51" s="605">
        <f t="shared" si="43"/>
        <v>40</v>
      </c>
      <c r="I51" s="1167">
        <v>40</v>
      </c>
      <c r="J51" s="1163">
        <v>0</v>
      </c>
      <c r="K51" s="277">
        <v>0</v>
      </c>
      <c r="L51" s="1146">
        <v>0</v>
      </c>
      <c r="M51" s="605">
        <f t="shared" si="42"/>
        <v>0</v>
      </c>
      <c r="N51" s="1167">
        <v>0</v>
      </c>
      <c r="O51" s="1163">
        <v>0</v>
      </c>
      <c r="P51" s="277">
        <v>0</v>
      </c>
      <c r="Q51" s="963">
        <v>0</v>
      </c>
      <c r="R51" s="811"/>
      <c r="S51" s="804"/>
    </row>
    <row r="52" spans="1:19" ht="28.15" customHeight="1" x14ac:dyDescent="0.25">
      <c r="A52" s="810"/>
      <c r="B52" s="903" t="s">
        <v>569</v>
      </c>
      <c r="C52" s="1139">
        <f>SUM(D52:G52)</f>
        <v>25</v>
      </c>
      <c r="D52" s="1139">
        <f>SUM(D53)</f>
        <v>25</v>
      </c>
      <c r="E52" s="1139">
        <f t="shared" ref="E52:G52" si="44">SUM(E53)</f>
        <v>0</v>
      </c>
      <c r="F52" s="1140">
        <f t="shared" si="44"/>
        <v>0</v>
      </c>
      <c r="G52" s="1141">
        <f t="shared" si="44"/>
        <v>0</v>
      </c>
      <c r="H52" s="1142">
        <f>SUM(I52:L52)</f>
        <v>25</v>
      </c>
      <c r="I52" s="1139">
        <f t="shared" ref="I52:L52" si="45">SUM(I53)</f>
        <v>25</v>
      </c>
      <c r="J52" s="1139">
        <f t="shared" si="45"/>
        <v>0</v>
      </c>
      <c r="K52" s="1140">
        <f t="shared" si="45"/>
        <v>0</v>
      </c>
      <c r="L52" s="1143">
        <f t="shared" si="45"/>
        <v>0</v>
      </c>
      <c r="M52" s="1142">
        <f>SUM(N52:Q52)</f>
        <v>0</v>
      </c>
      <c r="N52" s="1139">
        <f t="shared" ref="N52:Q52" si="46">SUM(N53)</f>
        <v>0</v>
      </c>
      <c r="O52" s="1139">
        <f t="shared" si="46"/>
        <v>0</v>
      </c>
      <c r="P52" s="1140">
        <f t="shared" si="46"/>
        <v>0</v>
      </c>
      <c r="Q52" s="1144">
        <f t="shared" si="46"/>
        <v>0</v>
      </c>
      <c r="R52" s="809">
        <f>M52/C52*100</f>
        <v>0</v>
      </c>
      <c r="S52" s="804"/>
    </row>
    <row r="53" spans="1:19" ht="47.25" customHeight="1" x14ac:dyDescent="0.25">
      <c r="A53" s="810" t="s">
        <v>40</v>
      </c>
      <c r="B53" s="246" t="s">
        <v>67</v>
      </c>
      <c r="C53" s="1163">
        <f t="shared" si="41"/>
        <v>25</v>
      </c>
      <c r="D53" s="277">
        <v>25</v>
      </c>
      <c r="E53" s="277">
        <v>0</v>
      </c>
      <c r="F53" s="277">
        <v>0</v>
      </c>
      <c r="G53" s="606">
        <v>0</v>
      </c>
      <c r="H53" s="1168">
        <f t="shared" ref="H53:H68" si="47">I53+J53+K53</f>
        <v>25</v>
      </c>
      <c r="I53" s="277">
        <v>25</v>
      </c>
      <c r="J53" s="277">
        <v>0</v>
      </c>
      <c r="K53" s="277">
        <v>0</v>
      </c>
      <c r="L53" s="1146">
        <v>0</v>
      </c>
      <c r="M53" s="1168">
        <f t="shared" si="42"/>
        <v>0</v>
      </c>
      <c r="N53" s="277">
        <v>0</v>
      </c>
      <c r="O53" s="277">
        <v>0</v>
      </c>
      <c r="P53" s="277">
        <v>0</v>
      </c>
      <c r="Q53" s="963">
        <v>0</v>
      </c>
      <c r="R53" s="811"/>
      <c r="S53" s="804"/>
    </row>
    <row r="54" spans="1:19" ht="36" x14ac:dyDescent="0.25">
      <c r="A54" s="300"/>
      <c r="B54" s="910" t="s">
        <v>16</v>
      </c>
      <c r="C54" s="1182">
        <f>SUM(D54:G54)</f>
        <v>169.2</v>
      </c>
      <c r="D54" s="1183">
        <f>SUM(D55:D56)</f>
        <v>28.9</v>
      </c>
      <c r="E54" s="462">
        <f t="shared" ref="E54:G54" si="48">SUM(E55:E56)</f>
        <v>127.7</v>
      </c>
      <c r="F54" s="462">
        <f t="shared" si="48"/>
        <v>12.6</v>
      </c>
      <c r="G54" s="1184">
        <f t="shared" si="48"/>
        <v>0</v>
      </c>
      <c r="H54" s="1185">
        <f>SUM(I54:L54)</f>
        <v>169.2</v>
      </c>
      <c r="I54" s="462">
        <f t="shared" ref="I54:L54" si="49">SUM(I55:I56)</f>
        <v>28.9</v>
      </c>
      <c r="J54" s="462">
        <f t="shared" si="49"/>
        <v>127.7</v>
      </c>
      <c r="K54" s="462">
        <f t="shared" si="49"/>
        <v>12.6</v>
      </c>
      <c r="L54" s="1186">
        <f t="shared" si="49"/>
        <v>0</v>
      </c>
      <c r="M54" s="1187">
        <f>SUM(N54:Q54)</f>
        <v>0</v>
      </c>
      <c r="N54" s="1183">
        <f t="shared" ref="N54:Q54" si="50">SUM(N55:N56)</f>
        <v>0</v>
      </c>
      <c r="O54" s="462">
        <f t="shared" si="50"/>
        <v>0</v>
      </c>
      <c r="P54" s="462">
        <f t="shared" si="50"/>
        <v>0</v>
      </c>
      <c r="Q54" s="960">
        <f t="shared" si="50"/>
        <v>0</v>
      </c>
      <c r="R54" s="825">
        <f>M54/C54*100</f>
        <v>0</v>
      </c>
      <c r="S54" s="804"/>
    </row>
    <row r="55" spans="1:19" ht="36" x14ac:dyDescent="0.25">
      <c r="A55" s="826"/>
      <c r="B55" s="902" t="s">
        <v>570</v>
      </c>
      <c r="C55" s="1188">
        <v>0</v>
      </c>
      <c r="D55" s="1189">
        <v>0</v>
      </c>
      <c r="E55" s="1140">
        <v>0</v>
      </c>
      <c r="F55" s="1140">
        <v>0</v>
      </c>
      <c r="G55" s="1141">
        <v>0</v>
      </c>
      <c r="H55" s="1190">
        <v>0</v>
      </c>
      <c r="I55" s="1140">
        <v>0</v>
      </c>
      <c r="J55" s="1140">
        <v>0</v>
      </c>
      <c r="K55" s="1140">
        <v>0</v>
      </c>
      <c r="L55" s="1143">
        <v>0</v>
      </c>
      <c r="M55" s="1191">
        <v>0</v>
      </c>
      <c r="N55" s="1189">
        <v>0</v>
      </c>
      <c r="O55" s="1140">
        <v>0</v>
      </c>
      <c r="P55" s="1140">
        <v>0</v>
      </c>
      <c r="Q55" s="1144">
        <v>0</v>
      </c>
      <c r="R55" s="809"/>
      <c r="S55" s="804"/>
    </row>
    <row r="56" spans="1:19" ht="31.5" customHeight="1" x14ac:dyDescent="0.25">
      <c r="A56" s="826"/>
      <c r="B56" s="902" t="s">
        <v>571</v>
      </c>
      <c r="C56" s="1188">
        <f>SUM(D56:G56)</f>
        <v>169.2</v>
      </c>
      <c r="D56" s="1189">
        <f>SUM(D57)</f>
        <v>28.9</v>
      </c>
      <c r="E56" s="1140">
        <f t="shared" ref="E56:G56" si="51">SUM(E57)</f>
        <v>127.7</v>
      </c>
      <c r="F56" s="1140">
        <f t="shared" si="51"/>
        <v>12.6</v>
      </c>
      <c r="G56" s="1141">
        <f t="shared" si="51"/>
        <v>0</v>
      </c>
      <c r="H56" s="1190">
        <f>SUM(I56:L56)</f>
        <v>169.2</v>
      </c>
      <c r="I56" s="1140">
        <f t="shared" ref="I56:L56" si="52">SUM(I57)</f>
        <v>28.9</v>
      </c>
      <c r="J56" s="1140">
        <f t="shared" si="52"/>
        <v>127.7</v>
      </c>
      <c r="K56" s="1140">
        <f t="shared" si="52"/>
        <v>12.6</v>
      </c>
      <c r="L56" s="1143">
        <f t="shared" si="52"/>
        <v>0</v>
      </c>
      <c r="M56" s="1191">
        <f>SUM(N56:Q56)</f>
        <v>0</v>
      </c>
      <c r="N56" s="1189">
        <f t="shared" ref="N56:Q56" si="53">SUM(N57)</f>
        <v>0</v>
      </c>
      <c r="O56" s="1140">
        <f t="shared" si="53"/>
        <v>0</v>
      </c>
      <c r="P56" s="1140">
        <f t="shared" si="53"/>
        <v>0</v>
      </c>
      <c r="Q56" s="1144">
        <f t="shared" si="53"/>
        <v>0</v>
      </c>
      <c r="R56" s="809"/>
      <c r="S56" s="804"/>
    </row>
    <row r="57" spans="1:19" ht="33.75" customHeight="1" x14ac:dyDescent="0.25">
      <c r="A57" s="814" t="s">
        <v>34</v>
      </c>
      <c r="B57" s="246" t="s">
        <v>572</v>
      </c>
      <c r="C57" s="1163">
        <f>D57+E57+F57</f>
        <v>169.2</v>
      </c>
      <c r="D57" s="277">
        <v>28.9</v>
      </c>
      <c r="E57" s="277">
        <v>127.7</v>
      </c>
      <c r="F57" s="277">
        <v>12.6</v>
      </c>
      <c r="G57" s="606">
        <v>0</v>
      </c>
      <c r="H57" s="1168">
        <f t="shared" si="47"/>
        <v>169.2</v>
      </c>
      <c r="I57" s="277">
        <v>28.9</v>
      </c>
      <c r="J57" s="277">
        <v>127.7</v>
      </c>
      <c r="K57" s="277">
        <v>12.6</v>
      </c>
      <c r="L57" s="1146">
        <v>0</v>
      </c>
      <c r="M57" s="1168">
        <f>N57+O57+P57</f>
        <v>0</v>
      </c>
      <c r="N57" s="277">
        <v>0</v>
      </c>
      <c r="O57" s="277">
        <v>0</v>
      </c>
      <c r="P57" s="277">
        <v>0</v>
      </c>
      <c r="Q57" s="963">
        <v>0</v>
      </c>
      <c r="R57" s="811"/>
      <c r="S57" s="804"/>
    </row>
    <row r="58" spans="1:19" ht="60" x14ac:dyDescent="0.25">
      <c r="A58" s="827"/>
      <c r="B58" s="910" t="s">
        <v>17</v>
      </c>
      <c r="C58" s="1192">
        <f>SUM(D58:G58)</f>
        <v>260</v>
      </c>
      <c r="D58" s="1193">
        <f>SUM(D59)</f>
        <v>260</v>
      </c>
      <c r="E58" s="1194">
        <f t="shared" ref="E58:G58" si="54">SUM(E59)</f>
        <v>0</v>
      </c>
      <c r="F58" s="1194">
        <f t="shared" si="54"/>
        <v>0</v>
      </c>
      <c r="G58" s="1195">
        <f t="shared" si="54"/>
        <v>0</v>
      </c>
      <c r="H58" s="1196">
        <f>SUM(I58:L58)</f>
        <v>260</v>
      </c>
      <c r="I58" s="1194">
        <f t="shared" ref="I58:L58" si="55">SUM(I59)</f>
        <v>260</v>
      </c>
      <c r="J58" s="1194">
        <f t="shared" si="55"/>
        <v>0</v>
      </c>
      <c r="K58" s="1194">
        <f t="shared" si="55"/>
        <v>0</v>
      </c>
      <c r="L58" s="1197">
        <f t="shared" si="55"/>
        <v>0</v>
      </c>
      <c r="M58" s="1198">
        <f>SUM(N58:Q58)</f>
        <v>0</v>
      </c>
      <c r="N58" s="1193">
        <f t="shared" ref="N58:Q58" si="56">SUM(N59)</f>
        <v>0</v>
      </c>
      <c r="O58" s="1194">
        <f t="shared" si="56"/>
        <v>0</v>
      </c>
      <c r="P58" s="1194">
        <f t="shared" si="56"/>
        <v>0</v>
      </c>
      <c r="Q58" s="1199">
        <f t="shared" si="56"/>
        <v>0</v>
      </c>
      <c r="R58" s="828">
        <f>M58/C58*100</f>
        <v>0</v>
      </c>
      <c r="S58" s="804"/>
    </row>
    <row r="59" spans="1:19" ht="24" x14ac:dyDescent="0.25">
      <c r="A59" s="812"/>
      <c r="B59" s="902" t="s">
        <v>573</v>
      </c>
      <c r="C59" s="1200">
        <f>SUM(D59:G59)</f>
        <v>260</v>
      </c>
      <c r="D59" s="1189">
        <f>SUM(D60)</f>
        <v>260</v>
      </c>
      <c r="E59" s="1140">
        <f t="shared" ref="E59:G59" si="57">SUM(E60)</f>
        <v>0</v>
      </c>
      <c r="F59" s="1140">
        <f t="shared" si="57"/>
        <v>0</v>
      </c>
      <c r="G59" s="1201">
        <f t="shared" si="57"/>
        <v>0</v>
      </c>
      <c r="H59" s="1142">
        <f>SUM(I59:L59)</f>
        <v>260</v>
      </c>
      <c r="I59" s="1140">
        <f t="shared" ref="I59:L59" si="58">SUM(I60)</f>
        <v>260</v>
      </c>
      <c r="J59" s="1140">
        <f t="shared" si="58"/>
        <v>0</v>
      </c>
      <c r="K59" s="1140">
        <f t="shared" si="58"/>
        <v>0</v>
      </c>
      <c r="L59" s="1144">
        <f t="shared" si="58"/>
        <v>0</v>
      </c>
      <c r="M59" s="1202">
        <f>SUM(N59:Q59)</f>
        <v>0</v>
      </c>
      <c r="N59" s="1189">
        <f t="shared" ref="N59:Q59" si="59">SUM(N60)</f>
        <v>0</v>
      </c>
      <c r="O59" s="1140">
        <f t="shared" si="59"/>
        <v>0</v>
      </c>
      <c r="P59" s="1140">
        <f t="shared" si="59"/>
        <v>0</v>
      </c>
      <c r="Q59" s="1144">
        <f t="shared" si="59"/>
        <v>0</v>
      </c>
      <c r="R59" s="809"/>
      <c r="S59" s="804"/>
    </row>
    <row r="60" spans="1:19" ht="24" x14ac:dyDescent="0.25">
      <c r="A60" s="829" t="s">
        <v>26</v>
      </c>
      <c r="B60" s="248" t="s">
        <v>574</v>
      </c>
      <c r="C60" s="1203">
        <f>SUM(D60:G60)</f>
        <v>260</v>
      </c>
      <c r="D60" s="1204">
        <f>SUM(D61:D68)</f>
        <v>260</v>
      </c>
      <c r="E60" s="802">
        <f t="shared" ref="E60:G60" si="60">SUM(E61:E68)</f>
        <v>0</v>
      </c>
      <c r="F60" s="802">
        <f t="shared" si="60"/>
        <v>0</v>
      </c>
      <c r="G60" s="1150">
        <f t="shared" si="60"/>
        <v>0</v>
      </c>
      <c r="H60" s="945">
        <f>SUM(I60:L60)</f>
        <v>260</v>
      </c>
      <c r="I60" s="802">
        <f t="shared" ref="I60:L60" si="61">SUM(I61:I68)</f>
        <v>260</v>
      </c>
      <c r="J60" s="802">
        <f t="shared" si="61"/>
        <v>0</v>
      </c>
      <c r="K60" s="802">
        <f t="shared" si="61"/>
        <v>0</v>
      </c>
      <c r="L60" s="962">
        <f t="shared" si="61"/>
        <v>0</v>
      </c>
      <c r="M60" s="1205">
        <f>SUM(N60:Q60)</f>
        <v>0</v>
      </c>
      <c r="N60" s="1204">
        <f t="shared" ref="N60:Q60" si="62">SUM(N61:N68)</f>
        <v>0</v>
      </c>
      <c r="O60" s="802">
        <f t="shared" si="62"/>
        <v>0</v>
      </c>
      <c r="P60" s="802">
        <f t="shared" si="62"/>
        <v>0</v>
      </c>
      <c r="Q60" s="962">
        <f t="shared" si="62"/>
        <v>0</v>
      </c>
      <c r="R60" s="816"/>
      <c r="S60" s="804"/>
    </row>
    <row r="61" spans="1:19" ht="24" x14ac:dyDescent="0.25">
      <c r="A61" s="829" t="s">
        <v>618</v>
      </c>
      <c r="B61" s="248" t="s">
        <v>575</v>
      </c>
      <c r="C61" s="1205">
        <f>SUM(D61:G61)</f>
        <v>60</v>
      </c>
      <c r="D61" s="1204">
        <v>60</v>
      </c>
      <c r="E61" s="802">
        <v>0</v>
      </c>
      <c r="F61" s="802">
        <v>0</v>
      </c>
      <c r="G61" s="962">
        <v>0</v>
      </c>
      <c r="H61" s="945">
        <f t="shared" si="47"/>
        <v>60</v>
      </c>
      <c r="I61" s="802">
        <v>60</v>
      </c>
      <c r="J61" s="802">
        <v>0</v>
      </c>
      <c r="K61" s="802">
        <v>0</v>
      </c>
      <c r="L61" s="962">
        <v>0</v>
      </c>
      <c r="M61" s="1205">
        <f>SUM(N61:Q61)</f>
        <v>0</v>
      </c>
      <c r="N61" s="1204">
        <v>0</v>
      </c>
      <c r="O61" s="802">
        <v>0</v>
      </c>
      <c r="P61" s="802">
        <v>0</v>
      </c>
      <c r="Q61" s="962">
        <v>0</v>
      </c>
      <c r="R61" s="922"/>
      <c r="S61" s="804"/>
    </row>
    <row r="62" spans="1:19" ht="30" customHeight="1" x14ac:dyDescent="0.25">
      <c r="A62" s="830" t="s">
        <v>619</v>
      </c>
      <c r="B62" s="904" t="s">
        <v>73</v>
      </c>
      <c r="C62" s="945">
        <f t="shared" ref="C62" si="63">D62+E62+F62</f>
        <v>20</v>
      </c>
      <c r="D62" s="802">
        <v>20</v>
      </c>
      <c r="E62" s="802">
        <v>0</v>
      </c>
      <c r="F62" s="802">
        <v>0</v>
      </c>
      <c r="G62" s="962">
        <v>0</v>
      </c>
      <c r="H62" s="945">
        <f t="shared" si="47"/>
        <v>20</v>
      </c>
      <c r="I62" s="802">
        <v>20</v>
      </c>
      <c r="J62" s="802">
        <v>0</v>
      </c>
      <c r="K62" s="802">
        <v>0</v>
      </c>
      <c r="L62" s="962">
        <v>0</v>
      </c>
      <c r="M62" s="945">
        <f t="shared" ref="M62:M100" si="64">N62+O62+P62</f>
        <v>0</v>
      </c>
      <c r="N62" s="802">
        <v>0</v>
      </c>
      <c r="O62" s="802">
        <v>0</v>
      </c>
      <c r="P62" s="802">
        <v>0</v>
      </c>
      <c r="Q62" s="962">
        <v>0</v>
      </c>
      <c r="R62" s="922"/>
      <c r="S62" s="804"/>
    </row>
    <row r="63" spans="1:19" ht="42.75" customHeight="1" x14ac:dyDescent="0.25">
      <c r="A63" s="673" t="s">
        <v>620</v>
      </c>
      <c r="B63" s="904" t="s">
        <v>576</v>
      </c>
      <c r="C63" s="945">
        <f>SUM(D63:G63)</f>
        <v>20</v>
      </c>
      <c r="D63" s="802">
        <v>20</v>
      </c>
      <c r="E63" s="802">
        <v>0</v>
      </c>
      <c r="F63" s="802">
        <v>0</v>
      </c>
      <c r="G63" s="962">
        <v>0</v>
      </c>
      <c r="H63" s="945">
        <f t="shared" si="47"/>
        <v>20</v>
      </c>
      <c r="I63" s="802">
        <v>20</v>
      </c>
      <c r="J63" s="802">
        <v>0</v>
      </c>
      <c r="K63" s="802">
        <v>0</v>
      </c>
      <c r="L63" s="962">
        <v>0</v>
      </c>
      <c r="M63" s="945">
        <f>SUM(N63:Q63)</f>
        <v>0</v>
      </c>
      <c r="N63" s="802">
        <v>0</v>
      </c>
      <c r="O63" s="802">
        <v>0</v>
      </c>
      <c r="P63" s="802">
        <v>0</v>
      </c>
      <c r="Q63" s="962">
        <v>0</v>
      </c>
      <c r="R63" s="922"/>
      <c r="S63" s="804"/>
    </row>
    <row r="64" spans="1:19" ht="33.75" customHeight="1" x14ac:dyDescent="0.25">
      <c r="A64" s="673" t="s">
        <v>621</v>
      </c>
      <c r="B64" s="246" t="s">
        <v>75</v>
      </c>
      <c r="C64" s="945">
        <f>SUM(D64:G64)</f>
        <v>20</v>
      </c>
      <c r="D64" s="802">
        <v>20</v>
      </c>
      <c r="E64" s="802">
        <v>0</v>
      </c>
      <c r="F64" s="802">
        <v>0</v>
      </c>
      <c r="G64" s="962">
        <v>0</v>
      </c>
      <c r="H64" s="945">
        <f t="shared" si="47"/>
        <v>20</v>
      </c>
      <c r="I64" s="802">
        <v>20</v>
      </c>
      <c r="J64" s="802">
        <v>0</v>
      </c>
      <c r="K64" s="802">
        <v>0</v>
      </c>
      <c r="L64" s="962">
        <v>0</v>
      </c>
      <c r="M64" s="945">
        <f>SUM(N64:Q64)</f>
        <v>0</v>
      </c>
      <c r="N64" s="802">
        <v>0</v>
      </c>
      <c r="O64" s="802">
        <v>0</v>
      </c>
      <c r="P64" s="802">
        <v>0</v>
      </c>
      <c r="Q64" s="962">
        <v>0</v>
      </c>
      <c r="R64" s="922"/>
      <c r="S64" s="804"/>
    </row>
    <row r="65" spans="1:19" ht="24" x14ac:dyDescent="0.25">
      <c r="A65" s="673" t="s">
        <v>622</v>
      </c>
      <c r="B65" s="246" t="s">
        <v>577</v>
      </c>
      <c r="C65" s="605">
        <f t="shared" ref="C65:C68" si="65">D65+E65+F65</f>
        <v>30</v>
      </c>
      <c r="D65" s="277">
        <v>30</v>
      </c>
      <c r="E65" s="1152">
        <v>0</v>
      </c>
      <c r="F65" s="1152">
        <v>0</v>
      </c>
      <c r="G65" s="1154">
        <v>0</v>
      </c>
      <c r="H65" s="605">
        <f t="shared" si="47"/>
        <v>30</v>
      </c>
      <c r="I65" s="277">
        <v>30</v>
      </c>
      <c r="J65" s="1152">
        <v>0</v>
      </c>
      <c r="K65" s="1152">
        <v>0</v>
      </c>
      <c r="L65" s="1154">
        <v>0</v>
      </c>
      <c r="M65" s="605">
        <f t="shared" si="64"/>
        <v>0</v>
      </c>
      <c r="N65" s="277">
        <v>0</v>
      </c>
      <c r="O65" s="1152">
        <v>0</v>
      </c>
      <c r="P65" s="1152">
        <v>0</v>
      </c>
      <c r="Q65" s="1154">
        <v>0</v>
      </c>
      <c r="R65" s="923"/>
      <c r="S65" s="804"/>
    </row>
    <row r="66" spans="1:19" ht="30" customHeight="1" x14ac:dyDescent="0.25">
      <c r="A66" s="673" t="s">
        <v>623</v>
      </c>
      <c r="B66" s="911" t="s">
        <v>578</v>
      </c>
      <c r="C66" s="605">
        <f t="shared" si="65"/>
        <v>40</v>
      </c>
      <c r="D66" s="277">
        <v>40</v>
      </c>
      <c r="E66" s="1152">
        <v>0</v>
      </c>
      <c r="F66" s="1152">
        <v>0</v>
      </c>
      <c r="G66" s="1154">
        <v>0</v>
      </c>
      <c r="H66" s="605">
        <f t="shared" si="47"/>
        <v>40</v>
      </c>
      <c r="I66" s="277">
        <v>40</v>
      </c>
      <c r="J66" s="1152">
        <v>0</v>
      </c>
      <c r="K66" s="1152">
        <v>0</v>
      </c>
      <c r="L66" s="1154">
        <v>0</v>
      </c>
      <c r="M66" s="605">
        <f t="shared" si="64"/>
        <v>0</v>
      </c>
      <c r="N66" s="277">
        <v>0</v>
      </c>
      <c r="O66" s="1152">
        <v>0</v>
      </c>
      <c r="P66" s="1152">
        <v>0</v>
      </c>
      <c r="Q66" s="1154">
        <v>0</v>
      </c>
      <c r="R66" s="923"/>
      <c r="S66" s="804"/>
    </row>
    <row r="67" spans="1:19" ht="36" x14ac:dyDescent="0.25">
      <c r="A67" s="673" t="s">
        <v>624</v>
      </c>
      <c r="B67" s="246" t="s">
        <v>579</v>
      </c>
      <c r="C67" s="605">
        <f t="shared" si="65"/>
        <v>20</v>
      </c>
      <c r="D67" s="277">
        <v>20</v>
      </c>
      <c r="E67" s="1152">
        <v>0</v>
      </c>
      <c r="F67" s="1152">
        <v>0</v>
      </c>
      <c r="G67" s="1154">
        <v>0</v>
      </c>
      <c r="H67" s="605">
        <f t="shared" si="47"/>
        <v>20</v>
      </c>
      <c r="I67" s="277">
        <v>20</v>
      </c>
      <c r="J67" s="1152">
        <v>0</v>
      </c>
      <c r="K67" s="1152">
        <v>0</v>
      </c>
      <c r="L67" s="1154">
        <v>0</v>
      </c>
      <c r="M67" s="605">
        <f t="shared" si="64"/>
        <v>0</v>
      </c>
      <c r="N67" s="277">
        <v>0</v>
      </c>
      <c r="O67" s="1152">
        <v>0</v>
      </c>
      <c r="P67" s="1152">
        <v>0</v>
      </c>
      <c r="Q67" s="1154">
        <v>0</v>
      </c>
      <c r="R67" s="923"/>
      <c r="S67" s="804"/>
    </row>
    <row r="68" spans="1:19" ht="64.5" customHeight="1" x14ac:dyDescent="0.25">
      <c r="A68" s="830" t="s">
        <v>625</v>
      </c>
      <c r="B68" s="530" t="s">
        <v>78</v>
      </c>
      <c r="C68" s="1206">
        <f t="shared" si="65"/>
        <v>50</v>
      </c>
      <c r="D68" s="277">
        <v>50</v>
      </c>
      <c r="E68" s="1152">
        <v>0</v>
      </c>
      <c r="F68" s="1152">
        <v>0</v>
      </c>
      <c r="G68" s="1154">
        <v>0</v>
      </c>
      <c r="H68" s="605">
        <f t="shared" si="47"/>
        <v>50</v>
      </c>
      <c r="I68" s="277">
        <v>50</v>
      </c>
      <c r="J68" s="1152">
        <v>0</v>
      </c>
      <c r="K68" s="1152">
        <v>0</v>
      </c>
      <c r="L68" s="1207">
        <v>0</v>
      </c>
      <c r="M68" s="1206">
        <f t="shared" si="64"/>
        <v>0</v>
      </c>
      <c r="N68" s="277">
        <v>0</v>
      </c>
      <c r="O68" s="1152">
        <v>0</v>
      </c>
      <c r="P68" s="1152">
        <v>0</v>
      </c>
      <c r="Q68" s="1154">
        <v>0</v>
      </c>
      <c r="R68" s="831"/>
      <c r="S68" s="804"/>
    </row>
    <row r="69" spans="1:19" ht="47.25" customHeight="1" x14ac:dyDescent="0.25">
      <c r="A69" s="832"/>
      <c r="B69" s="912" t="s">
        <v>580</v>
      </c>
      <c r="C69" s="1195">
        <f>SUM(D69:G69)</f>
        <v>420</v>
      </c>
      <c r="D69" s="1194">
        <f>SUM(D70)</f>
        <v>420</v>
      </c>
      <c r="E69" s="1194">
        <f t="shared" ref="E69:G69" si="66">SUM(E70)</f>
        <v>0</v>
      </c>
      <c r="F69" s="1194">
        <f t="shared" si="66"/>
        <v>0</v>
      </c>
      <c r="G69" s="1195">
        <f t="shared" si="66"/>
        <v>0</v>
      </c>
      <c r="H69" s="1196">
        <f>SUM(I69:L69)</f>
        <v>420</v>
      </c>
      <c r="I69" s="1194">
        <f t="shared" ref="I69:L69" si="67">SUM(I70)</f>
        <v>420</v>
      </c>
      <c r="J69" s="1194">
        <f t="shared" si="67"/>
        <v>0</v>
      </c>
      <c r="K69" s="1194">
        <f t="shared" si="67"/>
        <v>0</v>
      </c>
      <c r="L69" s="1197">
        <f t="shared" si="67"/>
        <v>0</v>
      </c>
      <c r="M69" s="1208">
        <f>SUM(N69:Q69)</f>
        <v>10</v>
      </c>
      <c r="N69" s="1194">
        <v>10</v>
      </c>
      <c r="O69" s="1194">
        <f t="shared" ref="O69:Q69" si="68">SUM(O70)</f>
        <v>0</v>
      </c>
      <c r="P69" s="1194">
        <f t="shared" si="68"/>
        <v>0</v>
      </c>
      <c r="Q69" s="1199">
        <f t="shared" si="68"/>
        <v>0</v>
      </c>
      <c r="R69" s="833"/>
      <c r="S69" s="804"/>
    </row>
    <row r="70" spans="1:19" ht="33.75" customHeight="1" x14ac:dyDescent="0.25">
      <c r="A70" s="812" t="s">
        <v>170</v>
      </c>
      <c r="B70" s="903" t="s">
        <v>581</v>
      </c>
      <c r="C70" s="1139">
        <f>SUM(D70:G70)</f>
        <v>420</v>
      </c>
      <c r="D70" s="1140">
        <f>SUM(D71)</f>
        <v>420</v>
      </c>
      <c r="E70" s="1140">
        <f t="shared" ref="E70:G70" si="69">SUM(E71)</f>
        <v>0</v>
      </c>
      <c r="F70" s="1140">
        <f t="shared" si="69"/>
        <v>0</v>
      </c>
      <c r="G70" s="1201">
        <f t="shared" si="69"/>
        <v>0</v>
      </c>
      <c r="H70" s="1142">
        <f>SUM(I70:L70)</f>
        <v>420</v>
      </c>
      <c r="I70" s="1140">
        <f t="shared" ref="I70:L70" si="70">SUM(I71)</f>
        <v>420</v>
      </c>
      <c r="J70" s="1140">
        <f t="shared" si="70"/>
        <v>0</v>
      </c>
      <c r="K70" s="1140">
        <f t="shared" si="70"/>
        <v>0</v>
      </c>
      <c r="L70" s="1144">
        <f t="shared" si="70"/>
        <v>0</v>
      </c>
      <c r="M70" s="1142">
        <f>SUM(N70:Q70)</f>
        <v>10</v>
      </c>
      <c r="N70" s="1140">
        <f t="shared" ref="N70:Q70" si="71">SUM(N71)</f>
        <v>10</v>
      </c>
      <c r="O70" s="1140">
        <f t="shared" si="71"/>
        <v>0</v>
      </c>
      <c r="P70" s="1140">
        <f t="shared" si="71"/>
        <v>0</v>
      </c>
      <c r="Q70" s="1144">
        <f t="shared" si="71"/>
        <v>0</v>
      </c>
      <c r="R70" s="675"/>
      <c r="S70" s="804"/>
    </row>
    <row r="71" spans="1:19" ht="30.75" customHeight="1" x14ac:dyDescent="0.25">
      <c r="A71" s="834" t="s">
        <v>26</v>
      </c>
      <c r="B71" s="911" t="s">
        <v>169</v>
      </c>
      <c r="C71" s="1209">
        <f>SUM(D71:G71)</f>
        <v>420</v>
      </c>
      <c r="D71" s="611">
        <v>420</v>
      </c>
      <c r="E71" s="1210">
        <v>0</v>
      </c>
      <c r="F71" s="1210">
        <v>0</v>
      </c>
      <c r="G71" s="1209">
        <v>0</v>
      </c>
      <c r="H71" s="610">
        <f>SUM(I71:L71)</f>
        <v>420</v>
      </c>
      <c r="I71" s="611">
        <v>420</v>
      </c>
      <c r="J71" s="1210">
        <v>0</v>
      </c>
      <c r="K71" s="1210">
        <v>0</v>
      </c>
      <c r="L71" s="1211">
        <v>0</v>
      </c>
      <c r="M71" s="1212">
        <f>SUM(N71:Q71)</f>
        <v>10</v>
      </c>
      <c r="N71" s="611">
        <v>10</v>
      </c>
      <c r="O71" s="1210">
        <v>0</v>
      </c>
      <c r="P71" s="1210">
        <v>0</v>
      </c>
      <c r="Q71" s="1213">
        <v>0</v>
      </c>
      <c r="R71" s="835"/>
      <c r="S71" s="804"/>
    </row>
    <row r="72" spans="1:19" ht="60" customHeight="1" x14ac:dyDescent="0.25">
      <c r="A72" s="836"/>
      <c r="B72" s="910" t="s">
        <v>18</v>
      </c>
      <c r="C72" s="1214">
        <f>SUM(D72:G72)</f>
        <v>250</v>
      </c>
      <c r="D72" s="1183">
        <f>SUM(D73)</f>
        <v>250</v>
      </c>
      <c r="E72" s="462">
        <f t="shared" ref="E72:G72" si="72">SUM(E73)</f>
        <v>0</v>
      </c>
      <c r="F72" s="462">
        <f t="shared" si="72"/>
        <v>0</v>
      </c>
      <c r="G72" s="1184">
        <f t="shared" si="72"/>
        <v>0</v>
      </c>
      <c r="H72" s="603">
        <f>SUM(I72:L72)</f>
        <v>250</v>
      </c>
      <c r="I72" s="462">
        <f t="shared" ref="I72:L72" si="73">SUM(I73)</f>
        <v>250</v>
      </c>
      <c r="J72" s="462">
        <f t="shared" si="73"/>
        <v>0</v>
      </c>
      <c r="K72" s="462">
        <f t="shared" si="73"/>
        <v>0</v>
      </c>
      <c r="L72" s="1186">
        <f t="shared" si="73"/>
        <v>0</v>
      </c>
      <c r="M72" s="1039">
        <f>SUM(N72:Q72)</f>
        <v>54</v>
      </c>
      <c r="N72" s="1183">
        <f t="shared" ref="N72:Q72" si="74">SUM(N73)</f>
        <v>54</v>
      </c>
      <c r="O72" s="462">
        <f t="shared" si="74"/>
        <v>0</v>
      </c>
      <c r="P72" s="462">
        <f t="shared" si="74"/>
        <v>0</v>
      </c>
      <c r="Q72" s="960">
        <f t="shared" si="74"/>
        <v>0</v>
      </c>
      <c r="R72" s="825">
        <f>M72/C72*100</f>
        <v>21.6</v>
      </c>
      <c r="S72" s="804"/>
    </row>
    <row r="73" spans="1:19" ht="39" customHeight="1" x14ac:dyDescent="0.25">
      <c r="A73" s="830"/>
      <c r="B73" s="913" t="s">
        <v>582</v>
      </c>
      <c r="C73" s="1215">
        <f t="shared" ref="C73:C100" si="75">D73+E73+F73</f>
        <v>250</v>
      </c>
      <c r="D73" s="1216">
        <f>SUM(D74)</f>
        <v>250</v>
      </c>
      <c r="E73" s="1216">
        <f t="shared" ref="E73:G73" si="76">SUM(E74)</f>
        <v>0</v>
      </c>
      <c r="F73" s="1216">
        <f t="shared" si="76"/>
        <v>0</v>
      </c>
      <c r="G73" s="1217">
        <f t="shared" si="76"/>
        <v>0</v>
      </c>
      <c r="H73" s="1218">
        <f>I73</f>
        <v>250</v>
      </c>
      <c r="I73" s="1216">
        <f t="shared" ref="I73:L73" si="77">SUM(I74)</f>
        <v>250</v>
      </c>
      <c r="J73" s="1216">
        <f t="shared" si="77"/>
        <v>0</v>
      </c>
      <c r="K73" s="1216">
        <f t="shared" si="77"/>
        <v>0</v>
      </c>
      <c r="L73" s="1219">
        <f t="shared" si="77"/>
        <v>0</v>
      </c>
      <c r="M73" s="1218">
        <f t="shared" si="64"/>
        <v>54</v>
      </c>
      <c r="N73" s="1216">
        <f t="shared" ref="N73:Q73" si="78">SUM(N74)</f>
        <v>54</v>
      </c>
      <c r="O73" s="1216">
        <f t="shared" si="78"/>
        <v>0</v>
      </c>
      <c r="P73" s="1216">
        <f t="shared" si="78"/>
        <v>0</v>
      </c>
      <c r="Q73" s="1220">
        <f t="shared" si="78"/>
        <v>0</v>
      </c>
      <c r="R73" s="837"/>
      <c r="S73" s="804"/>
    </row>
    <row r="74" spans="1:19" ht="50.25" customHeight="1" x14ac:dyDescent="0.25">
      <c r="A74" s="830" t="s">
        <v>26</v>
      </c>
      <c r="B74" s="904" t="s">
        <v>583</v>
      </c>
      <c r="C74" s="1151">
        <f>SUM(D74:G74)</f>
        <v>250</v>
      </c>
      <c r="D74" s="802">
        <f>SUM(D75:D86)</f>
        <v>250</v>
      </c>
      <c r="E74" s="802">
        <f t="shared" ref="E74:G74" si="79">SUM(E75:E86)</f>
        <v>0</v>
      </c>
      <c r="F74" s="802">
        <f t="shared" si="79"/>
        <v>0</v>
      </c>
      <c r="G74" s="1150">
        <f t="shared" si="79"/>
        <v>0</v>
      </c>
      <c r="H74" s="945">
        <f>SUM(I74:L74)</f>
        <v>250</v>
      </c>
      <c r="I74" s="802">
        <f t="shared" ref="I74:L74" si="80">SUM(I75:I86)</f>
        <v>250</v>
      </c>
      <c r="J74" s="802">
        <f t="shared" si="80"/>
        <v>0</v>
      </c>
      <c r="K74" s="802">
        <f t="shared" si="80"/>
        <v>0</v>
      </c>
      <c r="L74" s="962">
        <f t="shared" si="80"/>
        <v>0</v>
      </c>
      <c r="M74" s="945">
        <f>SUM(N74:Q74)</f>
        <v>54</v>
      </c>
      <c r="N74" s="802">
        <f t="shared" ref="N74:Q74" si="81">SUM(N75:N86)</f>
        <v>54</v>
      </c>
      <c r="O74" s="802">
        <f t="shared" si="81"/>
        <v>0</v>
      </c>
      <c r="P74" s="802">
        <f t="shared" si="81"/>
        <v>0</v>
      </c>
      <c r="Q74" s="962">
        <f t="shared" si="81"/>
        <v>0</v>
      </c>
      <c r="R74" s="920"/>
      <c r="S74" s="804"/>
    </row>
    <row r="75" spans="1:19" ht="46.5" customHeight="1" x14ac:dyDescent="0.25">
      <c r="A75" s="838" t="s">
        <v>618</v>
      </c>
      <c r="B75" s="909" t="s">
        <v>80</v>
      </c>
      <c r="C75" s="1177">
        <f>SUM(D75:G75)</f>
        <v>20</v>
      </c>
      <c r="D75" s="611">
        <v>20</v>
      </c>
      <c r="E75" s="1177">
        <v>0</v>
      </c>
      <c r="F75" s="1210">
        <v>0</v>
      </c>
      <c r="G75" s="1209">
        <v>0</v>
      </c>
      <c r="H75" s="610">
        <f>SUM(I75:L75)</f>
        <v>20</v>
      </c>
      <c r="I75" s="611">
        <v>20</v>
      </c>
      <c r="J75" s="1210">
        <v>0</v>
      </c>
      <c r="K75" s="1210">
        <v>0</v>
      </c>
      <c r="L75" s="1211">
        <v>0</v>
      </c>
      <c r="M75" s="610">
        <f>SUM(N75:Q75)</f>
        <v>0</v>
      </c>
      <c r="N75" s="611">
        <v>0</v>
      </c>
      <c r="O75" s="1177">
        <v>0</v>
      </c>
      <c r="P75" s="1210">
        <v>0</v>
      </c>
      <c r="Q75" s="1213">
        <v>0</v>
      </c>
      <c r="R75" s="835"/>
      <c r="S75" s="804"/>
    </row>
    <row r="76" spans="1:19" ht="24" x14ac:dyDescent="0.25">
      <c r="A76" s="830" t="s">
        <v>619</v>
      </c>
      <c r="B76" s="246" t="s">
        <v>81</v>
      </c>
      <c r="C76" s="1145">
        <f t="shared" si="75"/>
        <v>60</v>
      </c>
      <c r="D76" s="277">
        <v>60</v>
      </c>
      <c r="E76" s="1177">
        <v>0</v>
      </c>
      <c r="F76" s="1152">
        <v>0</v>
      </c>
      <c r="G76" s="1162">
        <v>0</v>
      </c>
      <c r="H76" s="605">
        <f t="shared" ref="H76:H100" si="82">I76+J76+K76</f>
        <v>60</v>
      </c>
      <c r="I76" s="277">
        <v>60</v>
      </c>
      <c r="J76" s="1152">
        <v>0</v>
      </c>
      <c r="K76" s="1152">
        <v>0</v>
      </c>
      <c r="L76" s="1207">
        <v>0</v>
      </c>
      <c r="M76" s="605">
        <f t="shared" si="64"/>
        <v>39</v>
      </c>
      <c r="N76" s="277">
        <v>39</v>
      </c>
      <c r="O76" s="1177">
        <v>0</v>
      </c>
      <c r="P76" s="1152">
        <v>0</v>
      </c>
      <c r="Q76" s="1154">
        <v>0</v>
      </c>
      <c r="R76" s="831"/>
      <c r="S76" s="804"/>
    </row>
    <row r="77" spans="1:19" ht="36" customHeight="1" x14ac:dyDescent="0.25">
      <c r="A77" s="830" t="s">
        <v>620</v>
      </c>
      <c r="B77" s="246" t="s">
        <v>584</v>
      </c>
      <c r="C77" s="1145">
        <f t="shared" si="75"/>
        <v>30</v>
      </c>
      <c r="D77" s="277">
        <v>30</v>
      </c>
      <c r="E77" s="1177">
        <v>0</v>
      </c>
      <c r="F77" s="1152">
        <v>0</v>
      </c>
      <c r="G77" s="1162">
        <v>0</v>
      </c>
      <c r="H77" s="605">
        <f t="shared" si="82"/>
        <v>30</v>
      </c>
      <c r="I77" s="277">
        <v>30</v>
      </c>
      <c r="J77" s="1152">
        <v>0</v>
      </c>
      <c r="K77" s="1152">
        <v>0</v>
      </c>
      <c r="L77" s="1207">
        <v>0</v>
      </c>
      <c r="M77" s="605">
        <f t="shared" si="64"/>
        <v>0</v>
      </c>
      <c r="N77" s="277">
        <v>0</v>
      </c>
      <c r="O77" s="1177">
        <v>0</v>
      </c>
      <c r="P77" s="1152">
        <v>0</v>
      </c>
      <c r="Q77" s="1154">
        <v>0</v>
      </c>
      <c r="R77" s="831"/>
      <c r="S77" s="804"/>
    </row>
    <row r="78" spans="1:19" ht="24" x14ac:dyDescent="0.25">
      <c r="A78" s="830" t="s">
        <v>621</v>
      </c>
      <c r="B78" s="246" t="s">
        <v>83</v>
      </c>
      <c r="C78" s="1145">
        <f t="shared" si="75"/>
        <v>35</v>
      </c>
      <c r="D78" s="277">
        <v>35</v>
      </c>
      <c r="E78" s="1177">
        <v>0</v>
      </c>
      <c r="F78" s="1152">
        <v>0</v>
      </c>
      <c r="G78" s="1162">
        <v>0</v>
      </c>
      <c r="H78" s="605">
        <f t="shared" si="82"/>
        <v>35</v>
      </c>
      <c r="I78" s="277">
        <v>35</v>
      </c>
      <c r="J78" s="1152">
        <v>0</v>
      </c>
      <c r="K78" s="1152">
        <v>0</v>
      </c>
      <c r="L78" s="1207">
        <v>0</v>
      </c>
      <c r="M78" s="605">
        <f t="shared" si="64"/>
        <v>15</v>
      </c>
      <c r="N78" s="277">
        <v>15</v>
      </c>
      <c r="O78" s="1177">
        <v>0</v>
      </c>
      <c r="P78" s="1152">
        <v>0</v>
      </c>
      <c r="Q78" s="1154">
        <v>0</v>
      </c>
      <c r="R78" s="831"/>
      <c r="S78" s="804"/>
    </row>
    <row r="79" spans="1:19" ht="48.75" customHeight="1" x14ac:dyDescent="0.25">
      <c r="A79" s="830" t="s">
        <v>622</v>
      </c>
      <c r="B79" s="246" t="s">
        <v>585</v>
      </c>
      <c r="C79" s="1145">
        <f t="shared" si="75"/>
        <v>45</v>
      </c>
      <c r="D79" s="1210">
        <v>45</v>
      </c>
      <c r="E79" s="1210">
        <v>0</v>
      </c>
      <c r="F79" s="1152">
        <v>0</v>
      </c>
      <c r="G79" s="1162">
        <v>0</v>
      </c>
      <c r="H79" s="605">
        <f t="shared" si="82"/>
        <v>45</v>
      </c>
      <c r="I79" s="1210">
        <v>45</v>
      </c>
      <c r="J79" s="1152">
        <v>0</v>
      </c>
      <c r="K79" s="1152">
        <v>0</v>
      </c>
      <c r="L79" s="1207">
        <v>0</v>
      </c>
      <c r="M79" s="605">
        <f t="shared" si="64"/>
        <v>0</v>
      </c>
      <c r="N79" s="1210">
        <v>0</v>
      </c>
      <c r="O79" s="1210">
        <v>0</v>
      </c>
      <c r="P79" s="1152">
        <v>0</v>
      </c>
      <c r="Q79" s="1154">
        <v>0</v>
      </c>
      <c r="R79" s="831"/>
      <c r="S79" s="804"/>
    </row>
    <row r="80" spans="1:19" ht="60.75" customHeight="1" x14ac:dyDescent="0.25">
      <c r="A80" s="839" t="s">
        <v>623</v>
      </c>
      <c r="B80" s="246" t="s">
        <v>586</v>
      </c>
      <c r="C80" s="1145">
        <f t="shared" si="75"/>
        <v>10</v>
      </c>
      <c r="D80" s="1210">
        <v>10</v>
      </c>
      <c r="E80" s="1210">
        <v>0</v>
      </c>
      <c r="F80" s="1152">
        <v>0</v>
      </c>
      <c r="G80" s="1162">
        <v>0</v>
      </c>
      <c r="H80" s="605">
        <f t="shared" si="82"/>
        <v>10</v>
      </c>
      <c r="I80" s="1210">
        <v>10</v>
      </c>
      <c r="J80" s="1152">
        <v>0</v>
      </c>
      <c r="K80" s="1152">
        <v>0</v>
      </c>
      <c r="L80" s="1207">
        <v>0</v>
      </c>
      <c r="M80" s="605">
        <f t="shared" si="64"/>
        <v>0</v>
      </c>
      <c r="N80" s="1210">
        <v>0</v>
      </c>
      <c r="O80" s="1210">
        <v>0</v>
      </c>
      <c r="P80" s="1152">
        <v>0</v>
      </c>
      <c r="Q80" s="1154">
        <v>0</v>
      </c>
      <c r="R80" s="831"/>
      <c r="S80" s="804"/>
    </row>
    <row r="81" spans="1:19" ht="71.25" customHeight="1" x14ac:dyDescent="0.25">
      <c r="A81" s="830" t="s">
        <v>624</v>
      </c>
      <c r="B81" s="246" t="s">
        <v>587</v>
      </c>
      <c r="C81" s="1145">
        <f t="shared" si="75"/>
        <v>15</v>
      </c>
      <c r="D81" s="1210">
        <v>15</v>
      </c>
      <c r="E81" s="1210">
        <v>0</v>
      </c>
      <c r="F81" s="1152">
        <v>0</v>
      </c>
      <c r="G81" s="1162">
        <v>0</v>
      </c>
      <c r="H81" s="605">
        <f t="shared" si="82"/>
        <v>15</v>
      </c>
      <c r="I81" s="1210">
        <v>15</v>
      </c>
      <c r="J81" s="1152">
        <v>0</v>
      </c>
      <c r="K81" s="1152">
        <v>0</v>
      </c>
      <c r="L81" s="1207">
        <v>0</v>
      </c>
      <c r="M81" s="605">
        <f t="shared" si="64"/>
        <v>0</v>
      </c>
      <c r="N81" s="1210">
        <v>0</v>
      </c>
      <c r="O81" s="1210">
        <v>0</v>
      </c>
      <c r="P81" s="1152">
        <v>0</v>
      </c>
      <c r="Q81" s="1154">
        <v>0</v>
      </c>
      <c r="R81" s="831"/>
      <c r="S81" s="804"/>
    </row>
    <row r="82" spans="1:19" ht="76.5" customHeight="1" x14ac:dyDescent="0.25">
      <c r="A82" s="830" t="s">
        <v>625</v>
      </c>
      <c r="B82" s="246" t="s">
        <v>588</v>
      </c>
      <c r="C82" s="1145">
        <f t="shared" si="75"/>
        <v>5</v>
      </c>
      <c r="D82" s="1210">
        <v>5</v>
      </c>
      <c r="E82" s="1210">
        <v>0</v>
      </c>
      <c r="F82" s="1152">
        <v>0</v>
      </c>
      <c r="G82" s="1162">
        <v>0</v>
      </c>
      <c r="H82" s="605">
        <f t="shared" si="82"/>
        <v>5</v>
      </c>
      <c r="I82" s="1210">
        <v>5</v>
      </c>
      <c r="J82" s="1152">
        <v>0</v>
      </c>
      <c r="K82" s="1152">
        <v>0</v>
      </c>
      <c r="L82" s="1207">
        <v>0</v>
      </c>
      <c r="M82" s="605">
        <f t="shared" si="64"/>
        <v>0</v>
      </c>
      <c r="N82" s="1210">
        <v>0</v>
      </c>
      <c r="O82" s="1210">
        <v>0</v>
      </c>
      <c r="P82" s="1152">
        <v>0</v>
      </c>
      <c r="Q82" s="1154">
        <v>0</v>
      </c>
      <c r="R82" s="831"/>
      <c r="S82" s="804"/>
    </row>
    <row r="83" spans="1:19" ht="36" customHeight="1" x14ac:dyDescent="0.25">
      <c r="A83" s="830" t="s">
        <v>626</v>
      </c>
      <c r="B83" s="246" t="s">
        <v>589</v>
      </c>
      <c r="C83" s="1145">
        <f t="shared" si="75"/>
        <v>10</v>
      </c>
      <c r="D83" s="1210">
        <v>10</v>
      </c>
      <c r="E83" s="1210">
        <v>0</v>
      </c>
      <c r="F83" s="1152">
        <v>0</v>
      </c>
      <c r="G83" s="1162">
        <v>0</v>
      </c>
      <c r="H83" s="605">
        <f t="shared" si="82"/>
        <v>10</v>
      </c>
      <c r="I83" s="1210">
        <v>10</v>
      </c>
      <c r="J83" s="1152">
        <v>0</v>
      </c>
      <c r="K83" s="1152">
        <v>0</v>
      </c>
      <c r="L83" s="1207">
        <v>0</v>
      </c>
      <c r="M83" s="605">
        <f t="shared" si="64"/>
        <v>0</v>
      </c>
      <c r="N83" s="1210">
        <v>0</v>
      </c>
      <c r="O83" s="1210">
        <v>0</v>
      </c>
      <c r="P83" s="1152">
        <v>0</v>
      </c>
      <c r="Q83" s="1154">
        <v>0</v>
      </c>
      <c r="R83" s="831"/>
      <c r="S83" s="804"/>
    </row>
    <row r="84" spans="1:19" ht="35.25" customHeight="1" x14ac:dyDescent="0.25">
      <c r="A84" s="830" t="s">
        <v>627</v>
      </c>
      <c r="B84" s="246" t="s">
        <v>590</v>
      </c>
      <c r="C84" s="1145">
        <f t="shared" si="75"/>
        <v>10</v>
      </c>
      <c r="D84" s="1210">
        <v>10</v>
      </c>
      <c r="E84" s="1210">
        <v>0</v>
      </c>
      <c r="F84" s="1152">
        <v>0</v>
      </c>
      <c r="G84" s="1162">
        <v>0</v>
      </c>
      <c r="H84" s="605">
        <f t="shared" si="82"/>
        <v>10</v>
      </c>
      <c r="I84" s="1210">
        <v>10</v>
      </c>
      <c r="J84" s="1152">
        <v>0</v>
      </c>
      <c r="K84" s="1152">
        <v>0</v>
      </c>
      <c r="L84" s="1207">
        <v>0</v>
      </c>
      <c r="M84" s="605">
        <f t="shared" si="64"/>
        <v>0</v>
      </c>
      <c r="N84" s="1210">
        <v>0</v>
      </c>
      <c r="O84" s="1210">
        <v>0</v>
      </c>
      <c r="P84" s="1152">
        <v>0</v>
      </c>
      <c r="Q84" s="1154">
        <v>0</v>
      </c>
      <c r="R84" s="831"/>
      <c r="S84" s="804"/>
    </row>
    <row r="85" spans="1:19" ht="24" x14ac:dyDescent="0.25">
      <c r="A85" s="814" t="s">
        <v>628</v>
      </c>
      <c r="B85" s="246" t="s">
        <v>629</v>
      </c>
      <c r="C85" s="1145">
        <f t="shared" si="75"/>
        <v>5</v>
      </c>
      <c r="D85" s="277">
        <v>5</v>
      </c>
      <c r="E85" s="277">
        <v>0</v>
      </c>
      <c r="F85" s="277">
        <v>0</v>
      </c>
      <c r="G85" s="606">
        <v>0</v>
      </c>
      <c r="H85" s="605">
        <f t="shared" si="82"/>
        <v>5</v>
      </c>
      <c r="I85" s="277">
        <v>5</v>
      </c>
      <c r="J85" s="277">
        <v>0</v>
      </c>
      <c r="K85" s="277">
        <v>0</v>
      </c>
      <c r="L85" s="1146">
        <v>0</v>
      </c>
      <c r="M85" s="605">
        <f t="shared" si="64"/>
        <v>0</v>
      </c>
      <c r="N85" s="277">
        <v>0</v>
      </c>
      <c r="O85" s="277">
        <v>0</v>
      </c>
      <c r="P85" s="277">
        <v>0</v>
      </c>
      <c r="Q85" s="963">
        <v>0</v>
      </c>
      <c r="R85" s="811"/>
      <c r="S85" s="804"/>
    </row>
    <row r="86" spans="1:19" ht="24.75" customHeight="1" x14ac:dyDescent="0.25">
      <c r="A86" s="830" t="s">
        <v>630</v>
      </c>
      <c r="B86" s="530" t="s">
        <v>591</v>
      </c>
      <c r="C86" s="1145">
        <f t="shared" si="75"/>
        <v>5</v>
      </c>
      <c r="D86" s="1152">
        <v>5</v>
      </c>
      <c r="E86" s="1152">
        <v>0</v>
      </c>
      <c r="F86" s="1152">
        <v>0</v>
      </c>
      <c r="G86" s="1162">
        <v>0</v>
      </c>
      <c r="H86" s="605">
        <f t="shared" si="82"/>
        <v>5</v>
      </c>
      <c r="I86" s="1152">
        <v>5</v>
      </c>
      <c r="J86" s="1152">
        <v>0</v>
      </c>
      <c r="K86" s="1152">
        <v>0</v>
      </c>
      <c r="L86" s="1207">
        <v>0</v>
      </c>
      <c r="M86" s="605">
        <f t="shared" si="64"/>
        <v>0</v>
      </c>
      <c r="N86" s="1152">
        <v>0</v>
      </c>
      <c r="O86" s="1152">
        <v>0</v>
      </c>
      <c r="P86" s="1152">
        <v>0</v>
      </c>
      <c r="Q86" s="1154">
        <v>0</v>
      </c>
      <c r="R86" s="831"/>
      <c r="S86" s="804"/>
    </row>
    <row r="87" spans="1:19" ht="51" customHeight="1" x14ac:dyDescent="0.25">
      <c r="A87" s="840"/>
      <c r="B87" s="914" t="s">
        <v>592</v>
      </c>
      <c r="C87" s="1214">
        <f>SUM(D87:G87)</f>
        <v>1110</v>
      </c>
      <c r="D87" s="1193">
        <f>D88+D90</f>
        <v>1110</v>
      </c>
      <c r="E87" s="1194">
        <f t="shared" ref="E87:G87" si="83">E88+E90</f>
        <v>0</v>
      </c>
      <c r="F87" s="1194">
        <f t="shared" si="83"/>
        <v>0</v>
      </c>
      <c r="G87" s="1195">
        <f t="shared" si="83"/>
        <v>0</v>
      </c>
      <c r="H87" s="1039">
        <f>SUM(I87:L87)</f>
        <v>1110</v>
      </c>
      <c r="I87" s="1193">
        <f t="shared" ref="I87:L87" si="84">I88+I90</f>
        <v>1110</v>
      </c>
      <c r="J87" s="1194">
        <f t="shared" si="84"/>
        <v>0</v>
      </c>
      <c r="K87" s="1194">
        <f t="shared" si="84"/>
        <v>0</v>
      </c>
      <c r="L87" s="1197">
        <f t="shared" si="84"/>
        <v>0</v>
      </c>
      <c r="M87" s="1039">
        <f>SUM(N87:Q87)</f>
        <v>113.9</v>
      </c>
      <c r="N87" s="1193">
        <f t="shared" ref="N87:Q87" si="85">N88+N90</f>
        <v>113.9</v>
      </c>
      <c r="O87" s="1194">
        <f t="shared" si="85"/>
        <v>0</v>
      </c>
      <c r="P87" s="1194">
        <f t="shared" si="85"/>
        <v>0</v>
      </c>
      <c r="Q87" s="960">
        <f t="shared" si="85"/>
        <v>0</v>
      </c>
      <c r="R87" s="825">
        <f>M87/C87*100</f>
        <v>10.261261261261263</v>
      </c>
      <c r="S87" s="804"/>
    </row>
    <row r="88" spans="1:19" ht="30.75" customHeight="1" x14ac:dyDescent="0.25">
      <c r="A88" s="829"/>
      <c r="B88" s="903" t="s">
        <v>593</v>
      </c>
      <c r="C88" s="1200">
        <f>SUM(D88:G88)</f>
        <v>630</v>
      </c>
      <c r="D88" s="1221">
        <f>SUM(D89)</f>
        <v>630</v>
      </c>
      <c r="E88" s="1215">
        <f t="shared" ref="E88:G88" si="86">SUM(E89)</f>
        <v>0</v>
      </c>
      <c r="F88" s="1216">
        <f t="shared" si="86"/>
        <v>0</v>
      </c>
      <c r="G88" s="1217">
        <f t="shared" si="86"/>
        <v>0</v>
      </c>
      <c r="H88" s="1202">
        <f>SUM(I88:L88)</f>
        <v>630</v>
      </c>
      <c r="I88" s="1221">
        <f t="shared" ref="I88:L88" si="87">SUM(I89)</f>
        <v>630</v>
      </c>
      <c r="J88" s="1215">
        <f t="shared" si="87"/>
        <v>0</v>
      </c>
      <c r="K88" s="1216">
        <f t="shared" si="87"/>
        <v>0</v>
      </c>
      <c r="L88" s="1219">
        <f t="shared" si="87"/>
        <v>0</v>
      </c>
      <c r="M88" s="1202">
        <f>SUM(N88:Q88)</f>
        <v>113.9</v>
      </c>
      <c r="N88" s="1221">
        <f t="shared" ref="N88:Q88" si="88">SUM(N89)</f>
        <v>113.9</v>
      </c>
      <c r="O88" s="1215">
        <f t="shared" si="88"/>
        <v>0</v>
      </c>
      <c r="P88" s="1216">
        <f t="shared" si="88"/>
        <v>0</v>
      </c>
      <c r="Q88" s="1144">
        <f t="shared" si="88"/>
        <v>0</v>
      </c>
      <c r="R88" s="809"/>
      <c r="S88" s="804"/>
    </row>
    <row r="89" spans="1:19" ht="63" customHeight="1" x14ac:dyDescent="0.25">
      <c r="A89" s="830" t="s">
        <v>26</v>
      </c>
      <c r="B89" s="246" t="s">
        <v>594</v>
      </c>
      <c r="C89" s="1145">
        <f t="shared" si="75"/>
        <v>630</v>
      </c>
      <c r="D89" s="1167">
        <v>630</v>
      </c>
      <c r="E89" s="1145">
        <v>0</v>
      </c>
      <c r="F89" s="1152">
        <v>0</v>
      </c>
      <c r="G89" s="1162">
        <v>0</v>
      </c>
      <c r="H89" s="605">
        <f t="shared" si="82"/>
        <v>630</v>
      </c>
      <c r="I89" s="1167">
        <v>630</v>
      </c>
      <c r="J89" s="1145">
        <v>0</v>
      </c>
      <c r="K89" s="1152">
        <v>0</v>
      </c>
      <c r="L89" s="1207">
        <v>0</v>
      </c>
      <c r="M89" s="605">
        <f t="shared" si="64"/>
        <v>113.9</v>
      </c>
      <c r="N89" s="1167">
        <v>113.9</v>
      </c>
      <c r="O89" s="1145">
        <v>0</v>
      </c>
      <c r="P89" s="1152">
        <v>0</v>
      </c>
      <c r="Q89" s="1154">
        <v>0</v>
      </c>
      <c r="R89" s="831"/>
      <c r="S89" s="804"/>
    </row>
    <row r="90" spans="1:19" ht="30.75" customHeight="1" x14ac:dyDescent="0.25">
      <c r="A90" s="673"/>
      <c r="B90" s="915" t="s">
        <v>595</v>
      </c>
      <c r="C90" s="1222">
        <f>SUM(D90:G90)</f>
        <v>480</v>
      </c>
      <c r="D90" s="1223">
        <f>SUM(D91)</f>
        <v>480</v>
      </c>
      <c r="E90" s="1222">
        <f t="shared" ref="E90:G90" si="89">SUM(E91)</f>
        <v>0</v>
      </c>
      <c r="F90" s="1147">
        <f t="shared" si="89"/>
        <v>0</v>
      </c>
      <c r="G90" s="1224">
        <f t="shared" si="89"/>
        <v>0</v>
      </c>
      <c r="H90" s="1225">
        <f>SUM(I90:L90)</f>
        <v>480</v>
      </c>
      <c r="I90" s="1223">
        <f t="shared" ref="I90:L90" si="90">SUM(I91)</f>
        <v>480</v>
      </c>
      <c r="J90" s="1222">
        <f t="shared" si="90"/>
        <v>0</v>
      </c>
      <c r="K90" s="1147">
        <f t="shared" si="90"/>
        <v>0</v>
      </c>
      <c r="L90" s="1226">
        <f t="shared" si="90"/>
        <v>0</v>
      </c>
      <c r="M90" s="1225">
        <f>SUM(N90:Q90)</f>
        <v>0</v>
      </c>
      <c r="N90" s="1223">
        <f t="shared" ref="N90:Q90" si="91">SUM(N91)</f>
        <v>0</v>
      </c>
      <c r="O90" s="1222">
        <f t="shared" si="91"/>
        <v>0</v>
      </c>
      <c r="P90" s="1147">
        <f t="shared" si="91"/>
        <v>0</v>
      </c>
      <c r="Q90" s="1149">
        <f t="shared" si="91"/>
        <v>0</v>
      </c>
      <c r="R90" s="675"/>
      <c r="S90" s="804"/>
    </row>
    <row r="91" spans="1:19" ht="30.75" customHeight="1" x14ac:dyDescent="0.25">
      <c r="A91" s="830" t="s">
        <v>34</v>
      </c>
      <c r="B91" s="916" t="s">
        <v>596</v>
      </c>
      <c r="C91" s="1151">
        <f>SUM(D91:G91)</f>
        <v>480</v>
      </c>
      <c r="D91" s="1227">
        <f>SUM(D92:D100)</f>
        <v>480</v>
      </c>
      <c r="E91" s="802">
        <f t="shared" ref="E91:G91" si="92">SUM(E92:E100)</f>
        <v>0</v>
      </c>
      <c r="F91" s="802">
        <f t="shared" si="92"/>
        <v>0</v>
      </c>
      <c r="G91" s="1150">
        <f t="shared" si="92"/>
        <v>0</v>
      </c>
      <c r="H91" s="945">
        <f>SUM(I91:L91)</f>
        <v>480</v>
      </c>
      <c r="I91" s="1227">
        <f t="shared" ref="I91:L91" si="93">SUM(I92:I100)</f>
        <v>480</v>
      </c>
      <c r="J91" s="802">
        <f t="shared" si="93"/>
        <v>0</v>
      </c>
      <c r="K91" s="802">
        <f t="shared" si="93"/>
        <v>0</v>
      </c>
      <c r="L91" s="962">
        <f t="shared" si="93"/>
        <v>0</v>
      </c>
      <c r="M91" s="945">
        <f>SUM(N91:Q91)</f>
        <v>0</v>
      </c>
      <c r="N91" s="1227">
        <f t="shared" ref="N91:Q91" si="94">SUM(N92:N100)</f>
        <v>0</v>
      </c>
      <c r="O91" s="802">
        <f t="shared" si="94"/>
        <v>0</v>
      </c>
      <c r="P91" s="802">
        <f t="shared" si="94"/>
        <v>0</v>
      </c>
      <c r="Q91" s="962">
        <f t="shared" si="94"/>
        <v>0</v>
      </c>
      <c r="R91" s="920"/>
      <c r="S91" s="804"/>
    </row>
    <row r="92" spans="1:19" ht="30.75" customHeight="1" x14ac:dyDescent="0.25">
      <c r="A92" s="830" t="s">
        <v>401</v>
      </c>
      <c r="B92" s="246" t="s">
        <v>597</v>
      </c>
      <c r="C92" s="1151">
        <f>SUM(D92:G92)</f>
        <v>0</v>
      </c>
      <c r="D92" s="1227">
        <v>0</v>
      </c>
      <c r="E92" s="802">
        <v>0</v>
      </c>
      <c r="F92" s="802">
        <v>0</v>
      </c>
      <c r="G92" s="1150">
        <v>0</v>
      </c>
      <c r="H92" s="945"/>
      <c r="I92" s="1227">
        <v>0</v>
      </c>
      <c r="J92" s="802">
        <v>0</v>
      </c>
      <c r="K92" s="802">
        <v>0</v>
      </c>
      <c r="L92" s="962">
        <v>0</v>
      </c>
      <c r="M92" s="945"/>
      <c r="N92" s="1227">
        <v>0</v>
      </c>
      <c r="O92" s="802">
        <v>0</v>
      </c>
      <c r="P92" s="802">
        <v>0</v>
      </c>
      <c r="Q92" s="962">
        <v>0</v>
      </c>
      <c r="R92" s="920"/>
      <c r="S92" s="804"/>
    </row>
    <row r="93" spans="1:19" ht="45.75" customHeight="1" x14ac:dyDescent="0.25">
      <c r="A93" s="830" t="s">
        <v>402</v>
      </c>
      <c r="B93" s="246" t="s">
        <v>598</v>
      </c>
      <c r="C93" s="1145">
        <f t="shared" si="75"/>
        <v>0</v>
      </c>
      <c r="D93" s="1167">
        <v>0</v>
      </c>
      <c r="E93" s="1152">
        <v>0</v>
      </c>
      <c r="F93" s="1152">
        <v>0</v>
      </c>
      <c r="G93" s="1153">
        <v>0</v>
      </c>
      <c r="H93" s="605">
        <f t="shared" si="82"/>
        <v>0</v>
      </c>
      <c r="I93" s="1167">
        <v>0</v>
      </c>
      <c r="J93" s="1152">
        <v>0</v>
      </c>
      <c r="K93" s="1152">
        <v>0</v>
      </c>
      <c r="L93" s="1154">
        <v>0</v>
      </c>
      <c r="M93" s="605">
        <f t="shared" si="64"/>
        <v>0</v>
      </c>
      <c r="N93" s="1167">
        <v>0</v>
      </c>
      <c r="O93" s="1152">
        <v>0</v>
      </c>
      <c r="P93" s="1152">
        <v>0</v>
      </c>
      <c r="Q93" s="1154">
        <v>0</v>
      </c>
      <c r="R93" s="831"/>
      <c r="S93" s="804"/>
    </row>
    <row r="94" spans="1:19" ht="32.25" customHeight="1" x14ac:dyDescent="0.25">
      <c r="A94" s="830" t="s">
        <v>403</v>
      </c>
      <c r="B94" s="246" t="s">
        <v>93</v>
      </c>
      <c r="C94" s="1145">
        <f t="shared" si="75"/>
        <v>45</v>
      </c>
      <c r="D94" s="1167">
        <v>45</v>
      </c>
      <c r="E94" s="1145">
        <v>0</v>
      </c>
      <c r="F94" s="1152">
        <v>0</v>
      </c>
      <c r="G94" s="1162">
        <v>0</v>
      </c>
      <c r="H94" s="605">
        <f t="shared" si="82"/>
        <v>45</v>
      </c>
      <c r="I94" s="1167">
        <v>45</v>
      </c>
      <c r="J94" s="1145">
        <v>0</v>
      </c>
      <c r="K94" s="1152">
        <v>0</v>
      </c>
      <c r="L94" s="1207">
        <v>0</v>
      </c>
      <c r="M94" s="605">
        <f>SUM(N94:Q94)</f>
        <v>0</v>
      </c>
      <c r="N94" s="1167">
        <v>0</v>
      </c>
      <c r="O94" s="1145">
        <v>0</v>
      </c>
      <c r="P94" s="1152">
        <v>0</v>
      </c>
      <c r="Q94" s="1154">
        <v>0</v>
      </c>
      <c r="R94" s="831"/>
      <c r="S94" s="804"/>
    </row>
    <row r="95" spans="1:19" ht="45.75" customHeight="1" x14ac:dyDescent="0.25">
      <c r="A95" s="830" t="s">
        <v>404</v>
      </c>
      <c r="B95" s="246" t="s">
        <v>95</v>
      </c>
      <c r="C95" s="1145">
        <f t="shared" si="75"/>
        <v>170</v>
      </c>
      <c r="D95" s="1167">
        <v>170</v>
      </c>
      <c r="E95" s="1145">
        <v>0</v>
      </c>
      <c r="F95" s="1152">
        <v>0</v>
      </c>
      <c r="G95" s="1162">
        <v>0</v>
      </c>
      <c r="H95" s="605">
        <f t="shared" si="82"/>
        <v>170</v>
      </c>
      <c r="I95" s="1167">
        <v>170</v>
      </c>
      <c r="J95" s="1145">
        <v>0</v>
      </c>
      <c r="K95" s="1152">
        <v>0</v>
      </c>
      <c r="L95" s="1207">
        <v>0</v>
      </c>
      <c r="M95" s="605">
        <f>SUM(N95:Q95)</f>
        <v>0</v>
      </c>
      <c r="N95" s="1167">
        <v>0</v>
      </c>
      <c r="O95" s="1145">
        <v>0</v>
      </c>
      <c r="P95" s="1152">
        <v>0</v>
      </c>
      <c r="Q95" s="1154">
        <v>0</v>
      </c>
      <c r="R95" s="831"/>
      <c r="S95" s="804"/>
    </row>
    <row r="96" spans="1:19" ht="34.5" customHeight="1" x14ac:dyDescent="0.25">
      <c r="A96" s="830" t="s">
        <v>599</v>
      </c>
      <c r="B96" s="246" t="s">
        <v>214</v>
      </c>
      <c r="C96" s="1145">
        <f t="shared" si="75"/>
        <v>100</v>
      </c>
      <c r="D96" s="1167">
        <v>100</v>
      </c>
      <c r="E96" s="1145">
        <v>0</v>
      </c>
      <c r="F96" s="1152">
        <v>0</v>
      </c>
      <c r="G96" s="1162">
        <v>0</v>
      </c>
      <c r="H96" s="605">
        <f t="shared" si="82"/>
        <v>100</v>
      </c>
      <c r="I96" s="1167">
        <v>100</v>
      </c>
      <c r="J96" s="1145">
        <v>0</v>
      </c>
      <c r="K96" s="1152">
        <v>0</v>
      </c>
      <c r="L96" s="1207">
        <v>0</v>
      </c>
      <c r="M96" s="605">
        <f t="shared" ref="M96:M97" si="95">N96+O96+P96</f>
        <v>0</v>
      </c>
      <c r="N96" s="1167">
        <v>0</v>
      </c>
      <c r="O96" s="1145">
        <v>0</v>
      </c>
      <c r="P96" s="1152">
        <v>0</v>
      </c>
      <c r="Q96" s="1154">
        <v>0</v>
      </c>
      <c r="R96" s="831"/>
      <c r="S96" s="804"/>
    </row>
    <row r="97" spans="1:19" ht="34.5" customHeight="1" x14ac:dyDescent="0.25">
      <c r="A97" s="830" t="s">
        <v>600</v>
      </c>
      <c r="B97" s="246" t="s">
        <v>257</v>
      </c>
      <c r="C97" s="1145">
        <f t="shared" si="75"/>
        <v>85</v>
      </c>
      <c r="D97" s="1167">
        <v>85</v>
      </c>
      <c r="E97" s="1145">
        <v>0</v>
      </c>
      <c r="F97" s="1152">
        <v>0</v>
      </c>
      <c r="G97" s="1162">
        <v>0</v>
      </c>
      <c r="H97" s="605">
        <f t="shared" si="82"/>
        <v>85</v>
      </c>
      <c r="I97" s="1167">
        <v>85</v>
      </c>
      <c r="J97" s="1145">
        <v>0</v>
      </c>
      <c r="K97" s="1152">
        <v>0</v>
      </c>
      <c r="L97" s="1207">
        <v>0</v>
      </c>
      <c r="M97" s="605">
        <f t="shared" si="95"/>
        <v>0</v>
      </c>
      <c r="N97" s="1167">
        <v>0</v>
      </c>
      <c r="O97" s="1145">
        <v>0</v>
      </c>
      <c r="P97" s="1152">
        <v>0</v>
      </c>
      <c r="Q97" s="1154">
        <v>0</v>
      </c>
      <c r="R97" s="831"/>
      <c r="S97" s="804"/>
    </row>
    <row r="98" spans="1:19" ht="53.25" customHeight="1" x14ac:dyDescent="0.25">
      <c r="A98" s="830" t="s">
        <v>601</v>
      </c>
      <c r="B98" s="246" t="s">
        <v>602</v>
      </c>
      <c r="C98" s="1145">
        <f t="shared" si="75"/>
        <v>0</v>
      </c>
      <c r="D98" s="1167">
        <v>0</v>
      </c>
      <c r="E98" s="1145">
        <v>0</v>
      </c>
      <c r="F98" s="1152">
        <v>0</v>
      </c>
      <c r="G98" s="1162">
        <v>0</v>
      </c>
      <c r="H98" s="605">
        <f t="shared" si="82"/>
        <v>0</v>
      </c>
      <c r="I98" s="1167">
        <v>0</v>
      </c>
      <c r="J98" s="1145">
        <v>0</v>
      </c>
      <c r="K98" s="1152">
        <v>0</v>
      </c>
      <c r="L98" s="1207">
        <v>0</v>
      </c>
      <c r="M98" s="605">
        <f t="shared" si="64"/>
        <v>0</v>
      </c>
      <c r="N98" s="1167">
        <v>0</v>
      </c>
      <c r="O98" s="1145">
        <v>0</v>
      </c>
      <c r="P98" s="1152">
        <v>0</v>
      </c>
      <c r="Q98" s="1154">
        <v>0</v>
      </c>
      <c r="R98" s="831"/>
      <c r="S98" s="804"/>
    </row>
    <row r="99" spans="1:19" ht="65.25" customHeight="1" x14ac:dyDescent="0.25">
      <c r="A99" s="830" t="s">
        <v>603</v>
      </c>
      <c r="B99" s="246" t="s">
        <v>604</v>
      </c>
      <c r="C99" s="1145">
        <f t="shared" si="75"/>
        <v>30</v>
      </c>
      <c r="D99" s="1167">
        <v>30</v>
      </c>
      <c r="E99" s="1145">
        <v>0</v>
      </c>
      <c r="F99" s="1152">
        <v>0</v>
      </c>
      <c r="G99" s="1162">
        <v>0</v>
      </c>
      <c r="H99" s="605">
        <f t="shared" si="82"/>
        <v>30</v>
      </c>
      <c r="I99" s="1167">
        <v>30</v>
      </c>
      <c r="J99" s="1145">
        <v>0</v>
      </c>
      <c r="K99" s="1152">
        <v>0</v>
      </c>
      <c r="L99" s="1207">
        <v>0</v>
      </c>
      <c r="M99" s="605">
        <f t="shared" si="64"/>
        <v>0</v>
      </c>
      <c r="N99" s="1167">
        <v>0</v>
      </c>
      <c r="O99" s="1145">
        <v>0</v>
      </c>
      <c r="P99" s="1152">
        <v>0</v>
      </c>
      <c r="Q99" s="1154">
        <v>0</v>
      </c>
      <c r="R99" s="831"/>
      <c r="S99" s="804"/>
    </row>
    <row r="100" spans="1:19" ht="50.25" customHeight="1" x14ac:dyDescent="0.25">
      <c r="A100" s="830" t="s">
        <v>605</v>
      </c>
      <c r="B100" s="246" t="s">
        <v>606</v>
      </c>
      <c r="C100" s="1145">
        <f t="shared" si="75"/>
        <v>50</v>
      </c>
      <c r="D100" s="1167">
        <v>50</v>
      </c>
      <c r="E100" s="1145">
        <v>0</v>
      </c>
      <c r="F100" s="1152">
        <v>0</v>
      </c>
      <c r="G100" s="1162">
        <v>0</v>
      </c>
      <c r="H100" s="605">
        <f t="shared" si="82"/>
        <v>50</v>
      </c>
      <c r="I100" s="1167">
        <v>50</v>
      </c>
      <c r="J100" s="1145">
        <v>0</v>
      </c>
      <c r="K100" s="1152">
        <v>0</v>
      </c>
      <c r="L100" s="1207">
        <v>0</v>
      </c>
      <c r="M100" s="605">
        <f t="shared" si="64"/>
        <v>0</v>
      </c>
      <c r="N100" s="1167">
        <v>0</v>
      </c>
      <c r="O100" s="1145">
        <v>0</v>
      </c>
      <c r="P100" s="1152">
        <v>0</v>
      </c>
      <c r="Q100" s="1154">
        <v>0</v>
      </c>
      <c r="R100" s="831"/>
      <c r="S100" s="804"/>
    </row>
    <row r="101" spans="1:19" ht="63.75" customHeight="1" x14ac:dyDescent="0.25">
      <c r="A101" s="841"/>
      <c r="B101" s="910" t="s">
        <v>19</v>
      </c>
      <c r="C101" s="1214">
        <f t="shared" ref="C101:C110" si="96">SUM(D101:G101)</f>
        <v>570</v>
      </c>
      <c r="D101" s="752">
        <f>D102+D105+D108+D110</f>
        <v>70</v>
      </c>
      <c r="E101" s="1132">
        <f t="shared" ref="E101:G101" si="97">E102+E105+E108+E110</f>
        <v>500</v>
      </c>
      <c r="F101" s="1132">
        <f t="shared" si="97"/>
        <v>0</v>
      </c>
      <c r="G101" s="1133">
        <f t="shared" si="97"/>
        <v>0</v>
      </c>
      <c r="H101" s="603">
        <f t="shared" ref="H101:H110" si="98">SUM(I101:L101)</f>
        <v>570</v>
      </c>
      <c r="I101" s="1132">
        <f t="shared" ref="I101:L101" si="99">I102+I105+I108+I110</f>
        <v>70</v>
      </c>
      <c r="J101" s="1132">
        <f t="shared" si="99"/>
        <v>500</v>
      </c>
      <c r="K101" s="1132">
        <f t="shared" si="99"/>
        <v>0</v>
      </c>
      <c r="L101" s="1228">
        <f t="shared" si="99"/>
        <v>0</v>
      </c>
      <c r="M101" s="1039">
        <f t="shared" ref="M101:M110" si="100">SUM(N101:Q101)</f>
        <v>0</v>
      </c>
      <c r="N101" s="752">
        <f t="shared" ref="N101:Q101" si="101">N102+N105+N108+N110</f>
        <v>0</v>
      </c>
      <c r="O101" s="1132">
        <f t="shared" si="101"/>
        <v>0</v>
      </c>
      <c r="P101" s="1132">
        <f t="shared" si="101"/>
        <v>0</v>
      </c>
      <c r="Q101" s="960">
        <f t="shared" si="101"/>
        <v>0</v>
      </c>
      <c r="R101" s="825">
        <f>M101/C101*100</f>
        <v>0</v>
      </c>
      <c r="S101" s="804"/>
    </row>
    <row r="102" spans="1:19" ht="25.5" customHeight="1" x14ac:dyDescent="0.25">
      <c r="A102" s="842"/>
      <c r="B102" s="903" t="s">
        <v>607</v>
      </c>
      <c r="C102" s="1222">
        <f t="shared" si="96"/>
        <v>560</v>
      </c>
      <c r="D102" s="1229">
        <f>SUM(D103:D104)</f>
        <v>60</v>
      </c>
      <c r="E102" s="1147">
        <f t="shared" ref="E102:G102" si="102">SUM(E103:E104)</f>
        <v>500</v>
      </c>
      <c r="F102" s="1147">
        <f t="shared" si="102"/>
        <v>0</v>
      </c>
      <c r="G102" s="1224">
        <f t="shared" si="102"/>
        <v>0</v>
      </c>
      <c r="H102" s="1225">
        <f t="shared" si="98"/>
        <v>560</v>
      </c>
      <c r="I102" s="1229">
        <f t="shared" ref="I102:L102" si="103">SUM(I103:I104)</f>
        <v>60</v>
      </c>
      <c r="J102" s="1147">
        <f t="shared" si="103"/>
        <v>500</v>
      </c>
      <c r="K102" s="1147">
        <f t="shared" si="103"/>
        <v>0</v>
      </c>
      <c r="L102" s="1226">
        <f t="shared" si="103"/>
        <v>0</v>
      </c>
      <c r="M102" s="1225">
        <f t="shared" si="100"/>
        <v>0</v>
      </c>
      <c r="N102" s="1229">
        <f t="shared" ref="N102:Q102" si="104">SUM(N103:N104)</f>
        <v>0</v>
      </c>
      <c r="O102" s="1147">
        <f t="shared" si="104"/>
        <v>0</v>
      </c>
      <c r="P102" s="1147">
        <f t="shared" si="104"/>
        <v>0</v>
      </c>
      <c r="Q102" s="1149">
        <f t="shared" si="104"/>
        <v>0</v>
      </c>
      <c r="R102" s="924"/>
      <c r="S102" s="804"/>
    </row>
    <row r="103" spans="1:19" ht="31.5" customHeight="1" x14ac:dyDescent="0.25">
      <c r="A103" s="843" t="s">
        <v>26</v>
      </c>
      <c r="B103" s="904" t="s">
        <v>97</v>
      </c>
      <c r="C103" s="1151">
        <f t="shared" si="96"/>
        <v>60</v>
      </c>
      <c r="D103" s="802">
        <v>60</v>
      </c>
      <c r="E103" s="802">
        <v>0</v>
      </c>
      <c r="F103" s="802">
        <v>0</v>
      </c>
      <c r="G103" s="1150">
        <v>0</v>
      </c>
      <c r="H103" s="945">
        <f t="shared" si="98"/>
        <v>60</v>
      </c>
      <c r="I103" s="802">
        <v>60</v>
      </c>
      <c r="J103" s="802">
        <v>0</v>
      </c>
      <c r="K103" s="802">
        <v>0</v>
      </c>
      <c r="L103" s="962">
        <v>0</v>
      </c>
      <c r="M103" s="945">
        <f t="shared" si="100"/>
        <v>0</v>
      </c>
      <c r="N103" s="802">
        <v>0</v>
      </c>
      <c r="O103" s="802">
        <v>0</v>
      </c>
      <c r="P103" s="802">
        <v>0</v>
      </c>
      <c r="Q103" s="962">
        <v>0</v>
      </c>
      <c r="R103" s="925"/>
      <c r="S103" s="804"/>
    </row>
    <row r="104" spans="1:19" ht="98.25" customHeight="1" x14ac:dyDescent="0.25">
      <c r="A104" s="843" t="s">
        <v>27</v>
      </c>
      <c r="B104" s="904" t="s">
        <v>608</v>
      </c>
      <c r="C104" s="1151">
        <f t="shared" si="96"/>
        <v>500</v>
      </c>
      <c r="D104" s="802">
        <v>0</v>
      </c>
      <c r="E104" s="802">
        <v>500</v>
      </c>
      <c r="F104" s="802">
        <v>0</v>
      </c>
      <c r="G104" s="1150">
        <v>0</v>
      </c>
      <c r="H104" s="945">
        <f t="shared" si="98"/>
        <v>500</v>
      </c>
      <c r="I104" s="802">
        <v>0</v>
      </c>
      <c r="J104" s="802">
        <v>500</v>
      </c>
      <c r="K104" s="802">
        <v>0</v>
      </c>
      <c r="L104" s="962">
        <v>0</v>
      </c>
      <c r="M104" s="945">
        <f t="shared" si="100"/>
        <v>0</v>
      </c>
      <c r="N104" s="802">
        <v>0</v>
      </c>
      <c r="O104" s="802">
        <v>0</v>
      </c>
      <c r="P104" s="802">
        <v>0</v>
      </c>
      <c r="Q104" s="962">
        <v>0</v>
      </c>
      <c r="R104" s="925"/>
      <c r="S104" s="804"/>
    </row>
    <row r="105" spans="1:19" ht="42" customHeight="1" x14ac:dyDescent="0.25">
      <c r="A105" s="843"/>
      <c r="B105" s="903" t="s">
        <v>609</v>
      </c>
      <c r="C105" s="1222">
        <f t="shared" si="96"/>
        <v>0</v>
      </c>
      <c r="D105" s="1147">
        <f>SUM(D106:D107)</f>
        <v>0</v>
      </c>
      <c r="E105" s="1147">
        <f t="shared" ref="E105:G105" si="105">SUM(E106:E107)</f>
        <v>0</v>
      </c>
      <c r="F105" s="1147">
        <f t="shared" si="105"/>
        <v>0</v>
      </c>
      <c r="G105" s="1148">
        <f t="shared" si="105"/>
        <v>0</v>
      </c>
      <c r="H105" s="1225">
        <f t="shared" si="98"/>
        <v>0</v>
      </c>
      <c r="I105" s="1147">
        <f t="shared" ref="I105:L105" si="106">SUM(I106:I107)</f>
        <v>0</v>
      </c>
      <c r="J105" s="1147">
        <f t="shared" si="106"/>
        <v>0</v>
      </c>
      <c r="K105" s="1147">
        <f t="shared" si="106"/>
        <v>0</v>
      </c>
      <c r="L105" s="1149">
        <f t="shared" si="106"/>
        <v>0</v>
      </c>
      <c r="M105" s="1225">
        <f t="shared" si="100"/>
        <v>0</v>
      </c>
      <c r="N105" s="1147">
        <f t="shared" ref="N105:Q105" si="107">SUM(N106:N107)</f>
        <v>0</v>
      </c>
      <c r="O105" s="1147">
        <f t="shared" si="107"/>
        <v>0</v>
      </c>
      <c r="P105" s="1147">
        <f t="shared" si="107"/>
        <v>0</v>
      </c>
      <c r="Q105" s="1149">
        <f t="shared" si="107"/>
        <v>0</v>
      </c>
      <c r="R105" s="924"/>
      <c r="S105" s="804"/>
    </row>
    <row r="106" spans="1:19" ht="46.5" customHeight="1" x14ac:dyDescent="0.25">
      <c r="A106" s="843" t="s">
        <v>34</v>
      </c>
      <c r="B106" s="904" t="s">
        <v>610</v>
      </c>
      <c r="C106" s="1151">
        <f t="shared" si="96"/>
        <v>0</v>
      </c>
      <c r="D106" s="802">
        <v>0</v>
      </c>
      <c r="E106" s="802">
        <v>0</v>
      </c>
      <c r="F106" s="802">
        <v>0</v>
      </c>
      <c r="G106" s="1150">
        <v>0</v>
      </c>
      <c r="H106" s="945">
        <f t="shared" si="98"/>
        <v>0</v>
      </c>
      <c r="I106" s="802">
        <v>0</v>
      </c>
      <c r="J106" s="802">
        <v>0</v>
      </c>
      <c r="K106" s="802">
        <v>0</v>
      </c>
      <c r="L106" s="962">
        <v>0</v>
      </c>
      <c r="M106" s="945">
        <f t="shared" si="100"/>
        <v>0</v>
      </c>
      <c r="N106" s="802">
        <v>0</v>
      </c>
      <c r="O106" s="802">
        <v>0</v>
      </c>
      <c r="P106" s="802">
        <v>0</v>
      </c>
      <c r="Q106" s="962">
        <v>0</v>
      </c>
      <c r="R106" s="925"/>
      <c r="S106" s="804"/>
    </row>
    <row r="107" spans="1:19" ht="42" customHeight="1" x14ac:dyDescent="0.25">
      <c r="A107" s="843" t="s">
        <v>115</v>
      </c>
      <c r="B107" s="246" t="s">
        <v>611</v>
      </c>
      <c r="C107" s="1151">
        <f t="shared" si="96"/>
        <v>0</v>
      </c>
      <c r="D107" s="802">
        <v>0</v>
      </c>
      <c r="E107" s="802">
        <v>0</v>
      </c>
      <c r="F107" s="802">
        <v>0</v>
      </c>
      <c r="G107" s="1150">
        <v>0</v>
      </c>
      <c r="H107" s="945">
        <f t="shared" si="98"/>
        <v>0</v>
      </c>
      <c r="I107" s="802">
        <v>0</v>
      </c>
      <c r="J107" s="802">
        <v>0</v>
      </c>
      <c r="K107" s="802">
        <v>0</v>
      </c>
      <c r="L107" s="962">
        <v>0</v>
      </c>
      <c r="M107" s="945">
        <f t="shared" si="100"/>
        <v>0</v>
      </c>
      <c r="N107" s="802">
        <v>0</v>
      </c>
      <c r="O107" s="802">
        <v>0</v>
      </c>
      <c r="P107" s="802">
        <v>0</v>
      </c>
      <c r="Q107" s="962">
        <v>0</v>
      </c>
      <c r="R107" s="925"/>
      <c r="S107" s="804"/>
    </row>
    <row r="108" spans="1:19" ht="27.75" customHeight="1" x14ac:dyDescent="0.25">
      <c r="A108" s="843"/>
      <c r="B108" s="903" t="s">
        <v>612</v>
      </c>
      <c r="C108" s="1222">
        <f t="shared" si="96"/>
        <v>0</v>
      </c>
      <c r="D108" s="1147">
        <f>SUM(D109)</f>
        <v>0</v>
      </c>
      <c r="E108" s="1147">
        <f t="shared" ref="E108:G108" si="108">SUM(E109)</f>
        <v>0</v>
      </c>
      <c r="F108" s="1147">
        <f t="shared" si="108"/>
        <v>0</v>
      </c>
      <c r="G108" s="1148">
        <f t="shared" si="108"/>
        <v>0</v>
      </c>
      <c r="H108" s="1225">
        <f t="shared" si="98"/>
        <v>0</v>
      </c>
      <c r="I108" s="1147">
        <f t="shared" ref="I108:L108" si="109">SUM(I109)</f>
        <v>0</v>
      </c>
      <c r="J108" s="1147">
        <f t="shared" si="109"/>
        <v>0</v>
      </c>
      <c r="K108" s="1147">
        <f t="shared" si="109"/>
        <v>0</v>
      </c>
      <c r="L108" s="1149">
        <f t="shared" si="109"/>
        <v>0</v>
      </c>
      <c r="M108" s="1225">
        <f t="shared" si="100"/>
        <v>0</v>
      </c>
      <c r="N108" s="1147">
        <f t="shared" ref="N108:Q108" si="110">SUM(N109)</f>
        <v>0</v>
      </c>
      <c r="O108" s="1147">
        <f t="shared" si="110"/>
        <v>0</v>
      </c>
      <c r="P108" s="1147">
        <f t="shared" si="110"/>
        <v>0</v>
      </c>
      <c r="Q108" s="1149">
        <f t="shared" si="110"/>
        <v>0</v>
      </c>
      <c r="R108" s="924"/>
      <c r="S108" s="804"/>
    </row>
    <row r="109" spans="1:19" ht="42" customHeight="1" x14ac:dyDescent="0.25">
      <c r="A109" s="843" t="s">
        <v>40</v>
      </c>
      <c r="B109" s="246" t="s">
        <v>203</v>
      </c>
      <c r="C109" s="1151">
        <f t="shared" si="96"/>
        <v>0</v>
      </c>
      <c r="D109" s="802">
        <v>0</v>
      </c>
      <c r="E109" s="802">
        <v>0</v>
      </c>
      <c r="F109" s="802">
        <v>0</v>
      </c>
      <c r="G109" s="1150">
        <v>0</v>
      </c>
      <c r="H109" s="945">
        <f t="shared" si="98"/>
        <v>0</v>
      </c>
      <c r="I109" s="802">
        <v>0</v>
      </c>
      <c r="J109" s="802">
        <v>0</v>
      </c>
      <c r="K109" s="802">
        <v>0</v>
      </c>
      <c r="L109" s="962">
        <v>0</v>
      </c>
      <c r="M109" s="945">
        <f t="shared" si="100"/>
        <v>0</v>
      </c>
      <c r="N109" s="802">
        <v>0</v>
      </c>
      <c r="O109" s="802">
        <v>0</v>
      </c>
      <c r="P109" s="802">
        <v>0</v>
      </c>
      <c r="Q109" s="962">
        <v>0</v>
      </c>
      <c r="R109" s="925"/>
      <c r="S109" s="804"/>
    </row>
    <row r="110" spans="1:19" ht="36.75" customHeight="1" x14ac:dyDescent="0.25">
      <c r="A110" s="61"/>
      <c r="B110" s="917" t="s">
        <v>613</v>
      </c>
      <c r="C110" s="1222">
        <f t="shared" si="96"/>
        <v>10</v>
      </c>
      <c r="D110" s="1147">
        <f>SUM(D111)</f>
        <v>10</v>
      </c>
      <c r="E110" s="1147">
        <f t="shared" ref="E110:G110" si="111">SUM(E111)</f>
        <v>0</v>
      </c>
      <c r="F110" s="1147">
        <f t="shared" si="111"/>
        <v>0</v>
      </c>
      <c r="G110" s="1148">
        <f t="shared" si="111"/>
        <v>0</v>
      </c>
      <c r="H110" s="1225">
        <f t="shared" si="98"/>
        <v>10</v>
      </c>
      <c r="I110" s="1147">
        <f t="shared" ref="I110:L110" si="112">SUM(I111)</f>
        <v>10</v>
      </c>
      <c r="J110" s="1147">
        <f t="shared" si="112"/>
        <v>0</v>
      </c>
      <c r="K110" s="1147">
        <f t="shared" si="112"/>
        <v>0</v>
      </c>
      <c r="L110" s="1149">
        <f t="shared" si="112"/>
        <v>0</v>
      </c>
      <c r="M110" s="1225">
        <f t="shared" si="100"/>
        <v>0</v>
      </c>
      <c r="N110" s="1147">
        <f t="shared" ref="N110:Q110" si="113">SUM(N111)</f>
        <v>0</v>
      </c>
      <c r="O110" s="1147">
        <f t="shared" si="113"/>
        <v>0</v>
      </c>
      <c r="P110" s="1147">
        <f t="shared" si="113"/>
        <v>0</v>
      </c>
      <c r="Q110" s="1149">
        <f t="shared" si="113"/>
        <v>0</v>
      </c>
      <c r="R110" s="924"/>
      <c r="S110" s="804"/>
    </row>
    <row r="111" spans="1:19" ht="36.75" customHeight="1" x14ac:dyDescent="0.25">
      <c r="A111" s="61" t="s">
        <v>50</v>
      </c>
      <c r="B111" s="246" t="s">
        <v>614</v>
      </c>
      <c r="C111" s="1151">
        <f>D111</f>
        <v>10</v>
      </c>
      <c r="D111" s="802">
        <v>10</v>
      </c>
      <c r="E111" s="277">
        <v>0</v>
      </c>
      <c r="F111" s="277">
        <v>0</v>
      </c>
      <c r="G111" s="1230">
        <v>0</v>
      </c>
      <c r="H111" s="605">
        <f t="shared" ref="H111:H124" si="114">I111</f>
        <v>10</v>
      </c>
      <c r="I111" s="802">
        <v>10</v>
      </c>
      <c r="J111" s="277">
        <v>0</v>
      </c>
      <c r="K111" s="277">
        <v>0</v>
      </c>
      <c r="L111" s="963">
        <v>0</v>
      </c>
      <c r="M111" s="945">
        <f>N111</f>
        <v>0</v>
      </c>
      <c r="N111" s="802">
        <v>0</v>
      </c>
      <c r="O111" s="277">
        <v>0</v>
      </c>
      <c r="P111" s="277">
        <v>0</v>
      </c>
      <c r="Q111" s="963">
        <v>0</v>
      </c>
      <c r="R111" s="926"/>
      <c r="S111" s="804"/>
    </row>
    <row r="112" spans="1:19" ht="89.25" customHeight="1" x14ac:dyDescent="0.25">
      <c r="A112" s="61"/>
      <c r="B112" s="247" t="s">
        <v>615</v>
      </c>
      <c r="C112" s="604">
        <f>SUM(D112:G112)</f>
        <v>60</v>
      </c>
      <c r="D112" s="462">
        <f>SUM(D113)</f>
        <v>60</v>
      </c>
      <c r="E112" s="462">
        <f t="shared" ref="E112:G112" si="115">SUM(E113)</f>
        <v>0</v>
      </c>
      <c r="F112" s="462">
        <f t="shared" si="115"/>
        <v>0</v>
      </c>
      <c r="G112" s="1240">
        <f t="shared" si="115"/>
        <v>0</v>
      </c>
      <c r="H112" s="603">
        <f>SUM(I112:L112)</f>
        <v>60</v>
      </c>
      <c r="I112" s="462">
        <f t="shared" ref="I112:L112" si="116">SUM(I113)</f>
        <v>60</v>
      </c>
      <c r="J112" s="462">
        <f t="shared" si="116"/>
        <v>0</v>
      </c>
      <c r="K112" s="462">
        <f t="shared" si="116"/>
        <v>0</v>
      </c>
      <c r="L112" s="960">
        <f t="shared" si="116"/>
        <v>0</v>
      </c>
      <c r="M112" s="603">
        <f>SUM(N112:Q112)</f>
        <v>82.6</v>
      </c>
      <c r="N112" s="462">
        <f t="shared" ref="N112:Q112" si="117">SUM(N113)</f>
        <v>82.6</v>
      </c>
      <c r="O112" s="462">
        <f t="shared" si="117"/>
        <v>0</v>
      </c>
      <c r="P112" s="462">
        <f t="shared" si="117"/>
        <v>0</v>
      </c>
      <c r="Q112" s="960">
        <f t="shared" si="117"/>
        <v>0</v>
      </c>
      <c r="R112" s="927">
        <f>M112/C112*100</f>
        <v>137.66666666666666</v>
      </c>
      <c r="S112" s="804"/>
    </row>
    <row r="113" spans="1:19" ht="60" customHeight="1" x14ac:dyDescent="0.25">
      <c r="A113" s="61"/>
      <c r="B113" s="902" t="s">
        <v>631</v>
      </c>
      <c r="C113" s="1139">
        <f>SUM(D113:G113)</f>
        <v>60</v>
      </c>
      <c r="D113" s="1140">
        <f>SUM(D114:D115)</f>
        <v>60</v>
      </c>
      <c r="E113" s="1140">
        <f t="shared" ref="E113:G113" si="118">SUM(E114:E115)</f>
        <v>0</v>
      </c>
      <c r="F113" s="1140">
        <f t="shared" si="118"/>
        <v>0</v>
      </c>
      <c r="G113" s="1201">
        <f t="shared" si="118"/>
        <v>0</v>
      </c>
      <c r="H113" s="1142">
        <f>SUM(I113:L113)</f>
        <v>60</v>
      </c>
      <c r="I113" s="1140">
        <f t="shared" ref="I113:L113" si="119">SUM(I114:I115)</f>
        <v>60</v>
      </c>
      <c r="J113" s="1140">
        <f t="shared" si="119"/>
        <v>0</v>
      </c>
      <c r="K113" s="1140">
        <f t="shared" si="119"/>
        <v>0</v>
      </c>
      <c r="L113" s="1144">
        <f t="shared" si="119"/>
        <v>0</v>
      </c>
      <c r="M113" s="1142">
        <f>SUM(N113:Q113)</f>
        <v>82.6</v>
      </c>
      <c r="N113" s="1140">
        <f t="shared" ref="N113:Q113" si="120">SUM(N114:N115)</f>
        <v>82.6</v>
      </c>
      <c r="O113" s="1140">
        <f t="shared" si="120"/>
        <v>0</v>
      </c>
      <c r="P113" s="1140">
        <f t="shared" si="120"/>
        <v>0</v>
      </c>
      <c r="Q113" s="1144">
        <f t="shared" si="120"/>
        <v>0</v>
      </c>
      <c r="R113" s="676"/>
      <c r="S113" s="804"/>
    </row>
    <row r="114" spans="1:19" ht="47.25" customHeight="1" x14ac:dyDescent="0.25">
      <c r="A114" s="844" t="s">
        <v>26</v>
      </c>
      <c r="B114" s="248" t="s">
        <v>616</v>
      </c>
      <c r="C114" s="1151">
        <f>SUM(D114:G114)</f>
        <v>0</v>
      </c>
      <c r="D114" s="802">
        <v>0</v>
      </c>
      <c r="E114" s="802">
        <v>0</v>
      </c>
      <c r="F114" s="802">
        <v>0</v>
      </c>
      <c r="G114" s="1150">
        <v>0</v>
      </c>
      <c r="H114" s="945">
        <f>SUM(I114:L114)</f>
        <v>0</v>
      </c>
      <c r="I114" s="802">
        <v>0</v>
      </c>
      <c r="J114" s="802">
        <v>0</v>
      </c>
      <c r="K114" s="802">
        <v>0</v>
      </c>
      <c r="L114" s="962">
        <v>0</v>
      </c>
      <c r="M114" s="945">
        <v>0</v>
      </c>
      <c r="N114" s="802">
        <v>0</v>
      </c>
      <c r="O114" s="802">
        <v>0</v>
      </c>
      <c r="P114" s="802">
        <v>0</v>
      </c>
      <c r="Q114" s="962">
        <v>0</v>
      </c>
      <c r="R114" s="816"/>
      <c r="S114" s="804"/>
    </row>
    <row r="115" spans="1:19" ht="40.5" customHeight="1" x14ac:dyDescent="0.25">
      <c r="A115" s="845" t="s">
        <v>27</v>
      </c>
      <c r="B115" s="248" t="s">
        <v>617</v>
      </c>
      <c r="C115" s="1151">
        <f>SUM(D115:G115)</f>
        <v>60</v>
      </c>
      <c r="D115" s="802">
        <f>SUM(D116:D124)</f>
        <v>60</v>
      </c>
      <c r="E115" s="802">
        <f t="shared" ref="E115:G115" si="121">SUM(E116:E124)</f>
        <v>0</v>
      </c>
      <c r="F115" s="802">
        <f t="shared" si="121"/>
        <v>0</v>
      </c>
      <c r="G115" s="1150">
        <f t="shared" si="121"/>
        <v>0</v>
      </c>
      <c r="H115" s="945">
        <f>SUM(I115:L115)</f>
        <v>60</v>
      </c>
      <c r="I115" s="802">
        <f t="shared" ref="I115:L115" si="122">SUM(I116:I124)</f>
        <v>60</v>
      </c>
      <c r="J115" s="802">
        <f t="shared" si="122"/>
        <v>0</v>
      </c>
      <c r="K115" s="802">
        <f t="shared" si="122"/>
        <v>0</v>
      </c>
      <c r="L115" s="962">
        <f t="shared" si="122"/>
        <v>0</v>
      </c>
      <c r="M115" s="945">
        <f>SUM(N115:Q115)</f>
        <v>82.6</v>
      </c>
      <c r="N115" s="802">
        <f t="shared" ref="N115:Q115" si="123">SUM(N116:N124)</f>
        <v>82.6</v>
      </c>
      <c r="O115" s="802">
        <f t="shared" si="123"/>
        <v>0</v>
      </c>
      <c r="P115" s="802">
        <f t="shared" si="123"/>
        <v>0</v>
      </c>
      <c r="Q115" s="962">
        <f t="shared" si="123"/>
        <v>0</v>
      </c>
      <c r="R115" s="816"/>
      <c r="S115" s="804"/>
    </row>
    <row r="116" spans="1:19" ht="31.5" customHeight="1" x14ac:dyDescent="0.25">
      <c r="A116" s="61" t="s">
        <v>440</v>
      </c>
      <c r="B116" s="248" t="s">
        <v>206</v>
      </c>
      <c r="C116" s="1151">
        <f t="shared" ref="C116:C124" si="124">D116</f>
        <v>5</v>
      </c>
      <c r="D116" s="802">
        <v>5</v>
      </c>
      <c r="E116" s="802">
        <v>0</v>
      </c>
      <c r="F116" s="802">
        <v>0</v>
      </c>
      <c r="G116" s="1150">
        <v>0</v>
      </c>
      <c r="H116" s="945">
        <f t="shared" si="114"/>
        <v>5</v>
      </c>
      <c r="I116" s="802">
        <v>5</v>
      </c>
      <c r="J116" s="802">
        <v>0</v>
      </c>
      <c r="K116" s="802">
        <v>0</v>
      </c>
      <c r="L116" s="962">
        <v>0</v>
      </c>
      <c r="M116" s="945">
        <f t="shared" ref="M116:M124" si="125">N116</f>
        <v>0</v>
      </c>
      <c r="N116" s="802">
        <v>0</v>
      </c>
      <c r="O116" s="802">
        <v>0</v>
      </c>
      <c r="P116" s="802">
        <v>0</v>
      </c>
      <c r="Q116" s="962">
        <v>0</v>
      </c>
      <c r="R116" s="925"/>
      <c r="S116" s="804"/>
    </row>
    <row r="117" spans="1:19" ht="37.5" customHeight="1" x14ac:dyDescent="0.25">
      <c r="A117" s="61" t="s">
        <v>441</v>
      </c>
      <c r="B117" s="248" t="s">
        <v>207</v>
      </c>
      <c r="C117" s="1151">
        <f t="shared" si="124"/>
        <v>5</v>
      </c>
      <c r="D117" s="802">
        <v>5</v>
      </c>
      <c r="E117" s="802">
        <v>0</v>
      </c>
      <c r="F117" s="802">
        <v>0</v>
      </c>
      <c r="G117" s="1150">
        <v>0</v>
      </c>
      <c r="H117" s="945">
        <f t="shared" si="114"/>
        <v>5</v>
      </c>
      <c r="I117" s="802">
        <v>5</v>
      </c>
      <c r="J117" s="802">
        <v>0</v>
      </c>
      <c r="K117" s="802">
        <v>0</v>
      </c>
      <c r="L117" s="962">
        <v>0</v>
      </c>
      <c r="M117" s="945">
        <f t="shared" si="125"/>
        <v>0</v>
      </c>
      <c r="N117" s="802">
        <v>0</v>
      </c>
      <c r="O117" s="802">
        <v>0</v>
      </c>
      <c r="P117" s="802">
        <v>0</v>
      </c>
      <c r="Q117" s="962">
        <v>0</v>
      </c>
      <c r="R117" s="925"/>
      <c r="S117" s="804"/>
    </row>
    <row r="118" spans="1:19" ht="42.75" customHeight="1" x14ac:dyDescent="0.25">
      <c r="A118" s="61" t="s">
        <v>632</v>
      </c>
      <c r="B118" s="248" t="s">
        <v>209</v>
      </c>
      <c r="C118" s="1151">
        <f t="shared" si="124"/>
        <v>5</v>
      </c>
      <c r="D118" s="802">
        <v>5</v>
      </c>
      <c r="E118" s="802">
        <v>0</v>
      </c>
      <c r="F118" s="802">
        <v>0</v>
      </c>
      <c r="G118" s="1150">
        <v>0</v>
      </c>
      <c r="H118" s="945">
        <f t="shared" si="114"/>
        <v>5</v>
      </c>
      <c r="I118" s="802">
        <v>5</v>
      </c>
      <c r="J118" s="802">
        <v>0</v>
      </c>
      <c r="K118" s="802">
        <v>0</v>
      </c>
      <c r="L118" s="962">
        <v>0</v>
      </c>
      <c r="M118" s="945">
        <f t="shared" si="125"/>
        <v>0</v>
      </c>
      <c r="N118" s="802">
        <v>0</v>
      </c>
      <c r="O118" s="802">
        <v>0</v>
      </c>
      <c r="P118" s="802">
        <v>0</v>
      </c>
      <c r="Q118" s="962">
        <v>0</v>
      </c>
      <c r="R118" s="925"/>
      <c r="S118" s="804"/>
    </row>
    <row r="119" spans="1:19" ht="55.5" customHeight="1" x14ac:dyDescent="0.25">
      <c r="A119" s="61" t="s">
        <v>633</v>
      </c>
      <c r="B119" s="248" t="s">
        <v>208</v>
      </c>
      <c r="C119" s="1151">
        <f t="shared" si="124"/>
        <v>5</v>
      </c>
      <c r="D119" s="802">
        <v>5</v>
      </c>
      <c r="E119" s="802">
        <v>0</v>
      </c>
      <c r="F119" s="802">
        <v>0</v>
      </c>
      <c r="G119" s="1150">
        <v>0</v>
      </c>
      <c r="H119" s="945">
        <f t="shared" si="114"/>
        <v>5</v>
      </c>
      <c r="I119" s="802">
        <v>5</v>
      </c>
      <c r="J119" s="802">
        <v>0</v>
      </c>
      <c r="K119" s="802">
        <v>0</v>
      </c>
      <c r="L119" s="962">
        <v>0</v>
      </c>
      <c r="M119" s="945">
        <f t="shared" si="125"/>
        <v>0</v>
      </c>
      <c r="N119" s="802">
        <v>0</v>
      </c>
      <c r="O119" s="802">
        <v>0</v>
      </c>
      <c r="P119" s="802">
        <v>0</v>
      </c>
      <c r="Q119" s="962">
        <v>0</v>
      </c>
      <c r="R119" s="925"/>
      <c r="S119" s="804"/>
    </row>
    <row r="120" spans="1:19" ht="133.5" customHeight="1" x14ac:dyDescent="0.25">
      <c r="A120" s="61" t="s">
        <v>634</v>
      </c>
      <c r="B120" s="248" t="s">
        <v>210</v>
      </c>
      <c r="C120" s="1151">
        <f t="shared" si="124"/>
        <v>10</v>
      </c>
      <c r="D120" s="802">
        <v>10</v>
      </c>
      <c r="E120" s="802">
        <v>0</v>
      </c>
      <c r="F120" s="802">
        <v>0</v>
      </c>
      <c r="G120" s="1150">
        <v>0</v>
      </c>
      <c r="H120" s="945">
        <f t="shared" si="114"/>
        <v>10</v>
      </c>
      <c r="I120" s="802">
        <v>10</v>
      </c>
      <c r="J120" s="802">
        <v>0</v>
      </c>
      <c r="K120" s="802">
        <v>0</v>
      </c>
      <c r="L120" s="962">
        <v>0</v>
      </c>
      <c r="M120" s="945">
        <f t="shared" si="125"/>
        <v>60.5</v>
      </c>
      <c r="N120" s="802">
        <v>60.5</v>
      </c>
      <c r="O120" s="802">
        <v>0</v>
      </c>
      <c r="P120" s="802">
        <v>0</v>
      </c>
      <c r="Q120" s="962">
        <v>0</v>
      </c>
      <c r="R120" s="925"/>
      <c r="S120" s="804"/>
    </row>
    <row r="121" spans="1:19" ht="124.5" customHeight="1" x14ac:dyDescent="0.25">
      <c r="A121" s="61" t="s">
        <v>635</v>
      </c>
      <c r="B121" s="248" t="s">
        <v>211</v>
      </c>
      <c r="C121" s="1151">
        <f t="shared" si="124"/>
        <v>5</v>
      </c>
      <c r="D121" s="802">
        <v>5</v>
      </c>
      <c r="E121" s="802">
        <v>0</v>
      </c>
      <c r="F121" s="802">
        <v>0</v>
      </c>
      <c r="G121" s="1150">
        <v>0</v>
      </c>
      <c r="H121" s="945">
        <f t="shared" si="114"/>
        <v>5</v>
      </c>
      <c r="I121" s="802">
        <v>5</v>
      </c>
      <c r="J121" s="802">
        <v>0</v>
      </c>
      <c r="K121" s="802">
        <v>0</v>
      </c>
      <c r="L121" s="962"/>
      <c r="M121" s="945">
        <f t="shared" si="125"/>
        <v>0</v>
      </c>
      <c r="N121" s="802">
        <v>0</v>
      </c>
      <c r="O121" s="802">
        <v>0</v>
      </c>
      <c r="P121" s="802">
        <v>0</v>
      </c>
      <c r="Q121" s="962">
        <v>0</v>
      </c>
      <c r="R121" s="925"/>
      <c r="S121" s="804"/>
    </row>
    <row r="122" spans="1:19" ht="96.75" customHeight="1" x14ac:dyDescent="0.25">
      <c r="A122" s="61" t="s">
        <v>636</v>
      </c>
      <c r="B122" s="248" t="s">
        <v>212</v>
      </c>
      <c r="C122" s="1151">
        <f t="shared" si="124"/>
        <v>10</v>
      </c>
      <c r="D122" s="802">
        <v>10</v>
      </c>
      <c r="E122" s="802">
        <v>0</v>
      </c>
      <c r="F122" s="802">
        <v>0</v>
      </c>
      <c r="G122" s="1150">
        <v>0</v>
      </c>
      <c r="H122" s="945">
        <f t="shared" si="114"/>
        <v>10</v>
      </c>
      <c r="I122" s="802">
        <v>10</v>
      </c>
      <c r="J122" s="802">
        <v>0</v>
      </c>
      <c r="K122" s="802">
        <v>0</v>
      </c>
      <c r="L122" s="962">
        <v>0</v>
      </c>
      <c r="M122" s="945">
        <f t="shared" si="125"/>
        <v>0</v>
      </c>
      <c r="N122" s="802">
        <v>0</v>
      </c>
      <c r="O122" s="802">
        <v>0</v>
      </c>
      <c r="P122" s="802">
        <v>0</v>
      </c>
      <c r="Q122" s="962">
        <v>0</v>
      </c>
      <c r="R122" s="925"/>
      <c r="S122" s="804"/>
    </row>
    <row r="123" spans="1:19" ht="120.75" customHeight="1" x14ac:dyDescent="0.25">
      <c r="A123" s="61" t="s">
        <v>637</v>
      </c>
      <c r="B123" s="248" t="s">
        <v>213</v>
      </c>
      <c r="C123" s="1151">
        <f t="shared" si="124"/>
        <v>15</v>
      </c>
      <c r="D123" s="802">
        <v>15</v>
      </c>
      <c r="E123" s="802">
        <v>0</v>
      </c>
      <c r="F123" s="802">
        <v>0</v>
      </c>
      <c r="G123" s="1150">
        <v>0</v>
      </c>
      <c r="H123" s="945">
        <f t="shared" si="114"/>
        <v>15</v>
      </c>
      <c r="I123" s="802">
        <v>15</v>
      </c>
      <c r="J123" s="802">
        <v>0</v>
      </c>
      <c r="K123" s="802">
        <v>0</v>
      </c>
      <c r="L123" s="962">
        <v>0</v>
      </c>
      <c r="M123" s="945">
        <f t="shared" si="125"/>
        <v>22.1</v>
      </c>
      <c r="N123" s="802">
        <v>22.1</v>
      </c>
      <c r="O123" s="802">
        <v>0</v>
      </c>
      <c r="P123" s="802">
        <v>0</v>
      </c>
      <c r="Q123" s="962">
        <v>0</v>
      </c>
      <c r="R123" s="925"/>
      <c r="S123" s="804"/>
    </row>
    <row r="124" spans="1:19" ht="42" customHeight="1" x14ac:dyDescent="0.25">
      <c r="A124" s="61" t="s">
        <v>638</v>
      </c>
      <c r="B124" s="248" t="s">
        <v>332</v>
      </c>
      <c r="C124" s="1151">
        <f t="shared" si="124"/>
        <v>0</v>
      </c>
      <c r="D124" s="802">
        <v>0</v>
      </c>
      <c r="E124" s="802">
        <v>0</v>
      </c>
      <c r="F124" s="802">
        <v>0</v>
      </c>
      <c r="G124" s="1150">
        <v>0</v>
      </c>
      <c r="H124" s="945">
        <f t="shared" si="114"/>
        <v>0</v>
      </c>
      <c r="I124" s="802">
        <v>0</v>
      </c>
      <c r="J124" s="802">
        <v>0</v>
      </c>
      <c r="K124" s="802">
        <v>0</v>
      </c>
      <c r="L124" s="962">
        <v>0</v>
      </c>
      <c r="M124" s="945">
        <f t="shared" si="125"/>
        <v>0</v>
      </c>
      <c r="N124" s="802">
        <v>0</v>
      </c>
      <c r="O124" s="802">
        <v>0</v>
      </c>
      <c r="P124" s="802">
        <v>0</v>
      </c>
      <c r="Q124" s="962">
        <v>0</v>
      </c>
      <c r="R124" s="925"/>
      <c r="S124" s="804"/>
    </row>
    <row r="125" spans="1:19" ht="28.9" customHeight="1" thickBot="1" x14ac:dyDescent="0.3">
      <c r="A125" s="918"/>
      <c r="B125" s="919" t="s">
        <v>131</v>
      </c>
      <c r="C125" s="1233">
        <f>SUM(D125:G125)</f>
        <v>3599.2000000000003</v>
      </c>
      <c r="D125" s="1234">
        <f>D22+D54+D58+D69+D72+D87+D101+D112</f>
        <v>2958.9</v>
      </c>
      <c r="E125" s="1234">
        <f t="shared" ref="E125:G125" si="126">E22+E54+E58+E69+E72+E87+E101+E112</f>
        <v>627.70000000000005</v>
      </c>
      <c r="F125" s="1234">
        <f t="shared" si="126"/>
        <v>12.6</v>
      </c>
      <c r="G125" s="1235">
        <f t="shared" si="126"/>
        <v>0</v>
      </c>
      <c r="H125" s="1041">
        <f>SUM(I125:L125)</f>
        <v>3599.2000000000003</v>
      </c>
      <c r="I125" s="1236">
        <f t="shared" ref="I125:L125" si="127">I22+I54+I58+I69+I72+I87+I101+I112</f>
        <v>2958.9</v>
      </c>
      <c r="J125" s="1236">
        <f t="shared" si="127"/>
        <v>627.70000000000005</v>
      </c>
      <c r="K125" s="1236">
        <f t="shared" si="127"/>
        <v>12.6</v>
      </c>
      <c r="L125" s="1237">
        <f t="shared" si="127"/>
        <v>0</v>
      </c>
      <c r="M125" s="1041">
        <f>SUM(N125:Q125)</f>
        <v>326.89999999999998</v>
      </c>
      <c r="N125" s="1236">
        <f t="shared" ref="N125:Q125" si="128">N22+N54+N58+N69+N72+N87+N101+N112</f>
        <v>326.89999999999998</v>
      </c>
      <c r="O125" s="1236">
        <f t="shared" si="128"/>
        <v>0</v>
      </c>
      <c r="P125" s="1236">
        <f t="shared" si="128"/>
        <v>0</v>
      </c>
      <c r="Q125" s="1237">
        <f t="shared" si="128"/>
        <v>0</v>
      </c>
      <c r="R125" s="928">
        <f>M125/C125*100</f>
        <v>9.0825739053122891</v>
      </c>
      <c r="S125" s="804"/>
    </row>
    <row r="126" spans="1:19" ht="23.45" customHeight="1" thickBot="1" x14ac:dyDescent="0.3">
      <c r="A126" s="1514" t="s">
        <v>345</v>
      </c>
      <c r="B126" s="1515"/>
      <c r="C126" s="1524"/>
      <c r="D126" s="1524"/>
      <c r="E126" s="1524"/>
      <c r="F126" s="1524"/>
      <c r="G126" s="1524"/>
      <c r="H126" s="1515"/>
      <c r="I126" s="1515"/>
      <c r="J126" s="1515"/>
      <c r="K126" s="1515"/>
      <c r="L126" s="1515"/>
      <c r="M126" s="1515"/>
      <c r="N126" s="1515"/>
      <c r="O126" s="1515"/>
      <c r="P126" s="1515"/>
      <c r="Q126" s="1515"/>
      <c r="R126" s="1525"/>
      <c r="S126" s="804"/>
    </row>
    <row r="127" spans="1:19" ht="36" x14ac:dyDescent="0.25">
      <c r="A127" s="930"/>
      <c r="B127" s="931" t="s">
        <v>140</v>
      </c>
      <c r="C127" s="1134">
        <f>SUM(D127:G127)</f>
        <v>313334.42</v>
      </c>
      <c r="D127" s="1136">
        <f>D128+D132</f>
        <v>73435.02</v>
      </c>
      <c r="E127" s="1136">
        <f t="shared" ref="E127:G127" si="129">E128+E132</f>
        <v>239899.4</v>
      </c>
      <c r="F127" s="1136">
        <f t="shared" si="129"/>
        <v>0</v>
      </c>
      <c r="G127" s="1138">
        <f t="shared" si="129"/>
        <v>0</v>
      </c>
      <c r="H127" s="1134">
        <f>SUM(I127:L127)</f>
        <v>313334.42</v>
      </c>
      <c r="I127" s="1136">
        <f t="shared" ref="I127:L127" si="130">I128+I132</f>
        <v>73435.02</v>
      </c>
      <c r="J127" s="1136">
        <f t="shared" si="130"/>
        <v>239899.4</v>
      </c>
      <c r="K127" s="1136">
        <f t="shared" si="130"/>
        <v>0</v>
      </c>
      <c r="L127" s="1138">
        <f t="shared" si="130"/>
        <v>0</v>
      </c>
      <c r="M127" s="1134">
        <f>SUM(N127:Q127)</f>
        <v>62837.79</v>
      </c>
      <c r="N127" s="1136">
        <f t="shared" ref="N127:Q127" si="131">N128+N132</f>
        <v>16194.21</v>
      </c>
      <c r="O127" s="1136">
        <f t="shared" si="131"/>
        <v>46643.58</v>
      </c>
      <c r="P127" s="1136">
        <f t="shared" si="131"/>
        <v>0</v>
      </c>
      <c r="Q127" s="1138">
        <f t="shared" si="131"/>
        <v>0</v>
      </c>
      <c r="R127" s="949">
        <f>M127/C127*100</f>
        <v>20.054544278920904</v>
      </c>
      <c r="S127" s="804"/>
    </row>
    <row r="128" spans="1:19" ht="24" x14ac:dyDescent="0.25">
      <c r="A128" s="92" t="s">
        <v>170</v>
      </c>
      <c r="B128" s="932" t="s">
        <v>640</v>
      </c>
      <c r="C128" s="944">
        <f>SUM(D128:G128)</f>
        <v>73435.02</v>
      </c>
      <c r="D128" s="801">
        <f>SUM(D129:D131)</f>
        <v>73435.02</v>
      </c>
      <c r="E128" s="801">
        <f t="shared" ref="E128:G128" si="132">SUM(E129:E131)</f>
        <v>0</v>
      </c>
      <c r="F128" s="801">
        <f t="shared" si="132"/>
        <v>0</v>
      </c>
      <c r="G128" s="961">
        <f t="shared" si="132"/>
        <v>0</v>
      </c>
      <c r="H128" s="944">
        <f>SUM(I128:L128)</f>
        <v>73435.02</v>
      </c>
      <c r="I128" s="801">
        <f t="shared" ref="I128:L128" si="133">SUM(I129:I131)</f>
        <v>73435.02</v>
      </c>
      <c r="J128" s="801">
        <f t="shared" si="133"/>
        <v>0</v>
      </c>
      <c r="K128" s="801">
        <f t="shared" si="133"/>
        <v>0</v>
      </c>
      <c r="L128" s="961">
        <f t="shared" si="133"/>
        <v>0</v>
      </c>
      <c r="M128" s="944">
        <f>SUM(N128:Q128)</f>
        <v>16194.21</v>
      </c>
      <c r="N128" s="801">
        <f t="shared" ref="N128:Q128" si="134">SUM(N129:N131)</f>
        <v>16194.21</v>
      </c>
      <c r="O128" s="801">
        <f t="shared" si="134"/>
        <v>0</v>
      </c>
      <c r="P128" s="801">
        <f t="shared" si="134"/>
        <v>0</v>
      </c>
      <c r="Q128" s="961">
        <f t="shared" si="134"/>
        <v>0</v>
      </c>
      <c r="R128" s="950"/>
      <c r="S128" s="804"/>
    </row>
    <row r="129" spans="1:19" ht="38.25" customHeight="1" x14ac:dyDescent="0.25">
      <c r="A129" s="61" t="s">
        <v>26</v>
      </c>
      <c r="B129" s="933" t="s">
        <v>658</v>
      </c>
      <c r="C129" s="1168">
        <f t="shared" ref="C129:C172" si="135">D129+E129+F129</f>
        <v>13017</v>
      </c>
      <c r="D129" s="277">
        <v>13017</v>
      </c>
      <c r="E129" s="277">
        <v>0</v>
      </c>
      <c r="F129" s="277">
        <v>0</v>
      </c>
      <c r="G129" s="963">
        <v>0</v>
      </c>
      <c r="H129" s="1168">
        <f t="shared" ref="H129:H172" si="136">I129+J129+K129</f>
        <v>13017</v>
      </c>
      <c r="I129" s="277">
        <v>13017</v>
      </c>
      <c r="J129" s="277">
        <v>0</v>
      </c>
      <c r="K129" s="277">
        <v>0</v>
      </c>
      <c r="L129" s="963">
        <v>0</v>
      </c>
      <c r="M129" s="1168">
        <f t="shared" ref="M129:M172" si="137">N129+O129+P129</f>
        <v>4906.8999999999996</v>
      </c>
      <c r="N129" s="277">
        <v>4906.8999999999996</v>
      </c>
      <c r="O129" s="277">
        <v>0</v>
      </c>
      <c r="P129" s="277">
        <v>0</v>
      </c>
      <c r="Q129" s="963">
        <v>0</v>
      </c>
      <c r="R129" s="951"/>
      <c r="S129" s="804"/>
    </row>
    <row r="130" spans="1:19" ht="38.25" customHeight="1" x14ac:dyDescent="0.25">
      <c r="A130" s="61" t="s">
        <v>27</v>
      </c>
      <c r="B130" s="933" t="s">
        <v>659</v>
      </c>
      <c r="C130" s="1168">
        <f t="shared" si="135"/>
        <v>27803.02</v>
      </c>
      <c r="D130" s="277">
        <v>27803.02</v>
      </c>
      <c r="E130" s="277">
        <v>0</v>
      </c>
      <c r="F130" s="277">
        <v>0</v>
      </c>
      <c r="G130" s="963">
        <v>0</v>
      </c>
      <c r="H130" s="1168">
        <f t="shared" si="136"/>
        <v>27803.02</v>
      </c>
      <c r="I130" s="277">
        <v>27803.02</v>
      </c>
      <c r="J130" s="277">
        <v>0</v>
      </c>
      <c r="K130" s="277">
        <v>0</v>
      </c>
      <c r="L130" s="963">
        <v>0</v>
      </c>
      <c r="M130" s="1168">
        <f t="shared" si="137"/>
        <v>2694.8</v>
      </c>
      <c r="N130" s="277">
        <v>2694.8</v>
      </c>
      <c r="O130" s="277">
        <v>0</v>
      </c>
      <c r="P130" s="277">
        <v>0</v>
      </c>
      <c r="Q130" s="963">
        <v>0</v>
      </c>
      <c r="R130" s="951"/>
      <c r="S130" s="804"/>
    </row>
    <row r="131" spans="1:19" ht="38.25" customHeight="1" x14ac:dyDescent="0.25">
      <c r="A131" s="61" t="s">
        <v>28</v>
      </c>
      <c r="B131" s="933" t="s">
        <v>334</v>
      </c>
      <c r="C131" s="1168">
        <f t="shared" si="135"/>
        <v>32615</v>
      </c>
      <c r="D131" s="277">
        <v>32615</v>
      </c>
      <c r="E131" s="277">
        <v>0</v>
      </c>
      <c r="F131" s="277">
        <v>0</v>
      </c>
      <c r="G131" s="963">
        <v>0</v>
      </c>
      <c r="H131" s="1168">
        <f t="shared" si="136"/>
        <v>32615</v>
      </c>
      <c r="I131" s="277">
        <v>32615</v>
      </c>
      <c r="J131" s="277">
        <v>0</v>
      </c>
      <c r="K131" s="277">
        <v>0</v>
      </c>
      <c r="L131" s="963">
        <v>0</v>
      </c>
      <c r="M131" s="1168">
        <f t="shared" si="137"/>
        <v>8592.51</v>
      </c>
      <c r="N131" s="277">
        <v>8592.51</v>
      </c>
      <c r="O131" s="277">
        <v>0</v>
      </c>
      <c r="P131" s="277">
        <v>0</v>
      </c>
      <c r="Q131" s="963">
        <v>0</v>
      </c>
      <c r="R131" s="951"/>
      <c r="S131" s="804"/>
    </row>
    <row r="132" spans="1:19" ht="38.25" customHeight="1" x14ac:dyDescent="0.25">
      <c r="A132" s="92" t="s">
        <v>171</v>
      </c>
      <c r="B132" s="934" t="s">
        <v>649</v>
      </c>
      <c r="C132" s="1181">
        <f>SUM(D132:G132)</f>
        <v>239899.4</v>
      </c>
      <c r="D132" s="803">
        <f>SUM(D133:D137)</f>
        <v>0</v>
      </c>
      <c r="E132" s="803">
        <f t="shared" ref="E132:G132" si="138">SUM(E133:E137)</f>
        <v>239899.4</v>
      </c>
      <c r="F132" s="803">
        <f t="shared" si="138"/>
        <v>0</v>
      </c>
      <c r="G132" s="964">
        <f t="shared" si="138"/>
        <v>0</v>
      </c>
      <c r="H132" s="1181">
        <f>SUM(I132:L132)</f>
        <v>239899.4</v>
      </c>
      <c r="I132" s="803">
        <f t="shared" ref="I132:L132" si="139">SUM(I133:I137)</f>
        <v>0</v>
      </c>
      <c r="J132" s="803">
        <f t="shared" si="139"/>
        <v>239899.4</v>
      </c>
      <c r="K132" s="803">
        <f t="shared" si="139"/>
        <v>0</v>
      </c>
      <c r="L132" s="964">
        <f t="shared" si="139"/>
        <v>0</v>
      </c>
      <c r="M132" s="1181">
        <f>SUM(N132:Q132)</f>
        <v>46643.58</v>
      </c>
      <c r="N132" s="803">
        <f t="shared" ref="N132:Q132" si="140">SUM(N133:N137)</f>
        <v>0</v>
      </c>
      <c r="O132" s="803">
        <f t="shared" si="140"/>
        <v>46643.58</v>
      </c>
      <c r="P132" s="803">
        <f t="shared" si="140"/>
        <v>0</v>
      </c>
      <c r="Q132" s="964">
        <f t="shared" si="140"/>
        <v>0</v>
      </c>
      <c r="R132" s="952"/>
      <c r="S132" s="804"/>
    </row>
    <row r="133" spans="1:19" ht="73.5" customHeight="1" x14ac:dyDescent="0.25">
      <c r="A133" s="61" t="s">
        <v>34</v>
      </c>
      <c r="B133" s="933" t="s">
        <v>660</v>
      </c>
      <c r="C133" s="1168">
        <f>SUM(D133:G133)</f>
        <v>1974.6</v>
      </c>
      <c r="D133" s="277">
        <v>0</v>
      </c>
      <c r="E133" s="277">
        <v>1974.6</v>
      </c>
      <c r="F133" s="277">
        <v>0</v>
      </c>
      <c r="G133" s="963">
        <v>0</v>
      </c>
      <c r="H133" s="1168">
        <f>SUM(I133:L133)</f>
        <v>1974.6</v>
      </c>
      <c r="I133" s="277">
        <v>0</v>
      </c>
      <c r="J133" s="277">
        <v>1974.6</v>
      </c>
      <c r="K133" s="277">
        <v>0</v>
      </c>
      <c r="L133" s="963">
        <v>0</v>
      </c>
      <c r="M133" s="1168">
        <f>SUM(N133:Q133)</f>
        <v>226.76</v>
      </c>
      <c r="N133" s="277">
        <v>0</v>
      </c>
      <c r="O133" s="277">
        <v>226.76</v>
      </c>
      <c r="P133" s="277">
        <v>0</v>
      </c>
      <c r="Q133" s="963">
        <v>0</v>
      </c>
      <c r="R133" s="953"/>
      <c r="S133" s="804"/>
    </row>
    <row r="134" spans="1:19" ht="77.25" customHeight="1" x14ac:dyDescent="0.25">
      <c r="A134" s="61" t="s">
        <v>115</v>
      </c>
      <c r="B134" s="933" t="s">
        <v>661</v>
      </c>
      <c r="C134" s="1168">
        <f>SUM(D134:G134)</f>
        <v>4445.5</v>
      </c>
      <c r="D134" s="277">
        <v>0</v>
      </c>
      <c r="E134" s="277">
        <v>4445.5</v>
      </c>
      <c r="F134" s="277">
        <v>0</v>
      </c>
      <c r="G134" s="963">
        <v>0</v>
      </c>
      <c r="H134" s="1168">
        <f>SUM(I134:L134)</f>
        <v>4445.5</v>
      </c>
      <c r="I134" s="277">
        <v>0</v>
      </c>
      <c r="J134" s="277">
        <v>4445.5</v>
      </c>
      <c r="K134" s="277">
        <v>0</v>
      </c>
      <c r="L134" s="963">
        <v>0</v>
      </c>
      <c r="M134" s="1168">
        <f t="shared" ref="M134:M136" si="141">SUM(N134:Q134)</f>
        <v>904.68</v>
      </c>
      <c r="N134" s="277">
        <v>0</v>
      </c>
      <c r="O134" s="277">
        <v>904.68</v>
      </c>
      <c r="P134" s="277">
        <v>0</v>
      </c>
      <c r="Q134" s="963">
        <v>0</v>
      </c>
      <c r="R134" s="952"/>
      <c r="S134" s="804"/>
    </row>
    <row r="135" spans="1:19" ht="86.25" customHeight="1" x14ac:dyDescent="0.25">
      <c r="A135" s="61" t="s">
        <v>116</v>
      </c>
      <c r="B135" s="933" t="s">
        <v>662</v>
      </c>
      <c r="C135" s="1168">
        <f t="shared" si="135"/>
        <v>223895.4</v>
      </c>
      <c r="D135" s="277">
        <v>0</v>
      </c>
      <c r="E135" s="277">
        <v>223895.4</v>
      </c>
      <c r="F135" s="277">
        <v>0</v>
      </c>
      <c r="G135" s="963">
        <v>0</v>
      </c>
      <c r="H135" s="1168">
        <f t="shared" si="136"/>
        <v>223895.4</v>
      </c>
      <c r="I135" s="277">
        <v>0</v>
      </c>
      <c r="J135" s="277">
        <v>223895.4</v>
      </c>
      <c r="K135" s="277">
        <v>0</v>
      </c>
      <c r="L135" s="963">
        <v>0</v>
      </c>
      <c r="M135" s="1168">
        <f t="shared" si="141"/>
        <v>43601.94</v>
      </c>
      <c r="N135" s="277">
        <v>0</v>
      </c>
      <c r="O135" s="277">
        <v>43601.94</v>
      </c>
      <c r="P135" s="277">
        <v>0</v>
      </c>
      <c r="Q135" s="963">
        <v>0</v>
      </c>
      <c r="R135" s="951"/>
      <c r="S135" s="804"/>
    </row>
    <row r="136" spans="1:19" ht="86.25" customHeight="1" x14ac:dyDescent="0.25">
      <c r="A136" s="61" t="s">
        <v>117</v>
      </c>
      <c r="B136" s="933" t="s">
        <v>650</v>
      </c>
      <c r="C136" s="1168">
        <f>SUM(D136:G136)</f>
        <v>8660.5</v>
      </c>
      <c r="D136" s="277">
        <v>0</v>
      </c>
      <c r="E136" s="277">
        <v>8660.5</v>
      </c>
      <c r="F136" s="277">
        <v>0</v>
      </c>
      <c r="G136" s="963">
        <v>0</v>
      </c>
      <c r="H136" s="1168">
        <f>SUM(I136:L136)</f>
        <v>8660.5</v>
      </c>
      <c r="I136" s="277">
        <v>0</v>
      </c>
      <c r="J136" s="277">
        <v>8660.5</v>
      </c>
      <c r="K136" s="277">
        <v>0</v>
      </c>
      <c r="L136" s="963">
        <v>0</v>
      </c>
      <c r="M136" s="1168">
        <f t="shared" si="141"/>
        <v>1736.7</v>
      </c>
      <c r="N136" s="277">
        <v>0</v>
      </c>
      <c r="O136" s="277">
        <v>1736.7</v>
      </c>
      <c r="P136" s="277">
        <v>0</v>
      </c>
      <c r="Q136" s="963">
        <v>0</v>
      </c>
      <c r="R136" s="951"/>
      <c r="S136" s="804"/>
    </row>
    <row r="137" spans="1:19" ht="54.75" customHeight="1" x14ac:dyDescent="0.25">
      <c r="A137" s="61" t="s">
        <v>118</v>
      </c>
      <c r="B137" s="933" t="s">
        <v>663</v>
      </c>
      <c r="C137" s="1168">
        <f t="shared" si="135"/>
        <v>923.4</v>
      </c>
      <c r="D137" s="277">
        <v>0</v>
      </c>
      <c r="E137" s="277">
        <v>923.4</v>
      </c>
      <c r="F137" s="277">
        <v>0</v>
      </c>
      <c r="G137" s="963">
        <v>0</v>
      </c>
      <c r="H137" s="1168">
        <f t="shared" si="136"/>
        <v>923.4</v>
      </c>
      <c r="I137" s="277">
        <v>0</v>
      </c>
      <c r="J137" s="277">
        <v>923.4</v>
      </c>
      <c r="K137" s="277">
        <v>0</v>
      </c>
      <c r="L137" s="963">
        <v>0</v>
      </c>
      <c r="M137" s="1168">
        <f t="shared" si="137"/>
        <v>173.5</v>
      </c>
      <c r="N137" s="277">
        <v>0</v>
      </c>
      <c r="O137" s="277">
        <v>173.5</v>
      </c>
      <c r="P137" s="277">
        <v>0</v>
      </c>
      <c r="Q137" s="963">
        <v>0</v>
      </c>
      <c r="R137" s="951"/>
      <c r="S137" s="804"/>
    </row>
    <row r="138" spans="1:19" ht="39.75" customHeight="1" x14ac:dyDescent="0.25">
      <c r="A138" s="61"/>
      <c r="B138" s="134" t="s">
        <v>141</v>
      </c>
      <c r="C138" s="603">
        <f>SUM(D138:G138)</f>
        <v>10997.699999999999</v>
      </c>
      <c r="D138" s="462">
        <f>D139+D143+D146</f>
        <v>9164.4</v>
      </c>
      <c r="E138" s="462">
        <f t="shared" ref="E138:G138" si="142">E139+E143+E146</f>
        <v>1833.3</v>
      </c>
      <c r="F138" s="462">
        <f t="shared" si="142"/>
        <v>0</v>
      </c>
      <c r="G138" s="960">
        <f t="shared" si="142"/>
        <v>0</v>
      </c>
      <c r="H138" s="603">
        <f>SUM(I138:L138)</f>
        <v>10997.699999999999</v>
      </c>
      <c r="I138" s="462">
        <f t="shared" ref="I138:L138" si="143">I139+I143+I146</f>
        <v>9164.4</v>
      </c>
      <c r="J138" s="462">
        <f t="shared" si="143"/>
        <v>1833.3</v>
      </c>
      <c r="K138" s="462">
        <f t="shared" si="143"/>
        <v>0</v>
      </c>
      <c r="L138" s="960">
        <f t="shared" si="143"/>
        <v>0</v>
      </c>
      <c r="M138" s="603">
        <f>SUM(N138:Q138)</f>
        <v>4705.5</v>
      </c>
      <c r="N138" s="462">
        <f t="shared" ref="N138:Q138" si="144">N139+N143+N146</f>
        <v>4705.5</v>
      </c>
      <c r="O138" s="462">
        <f t="shared" si="144"/>
        <v>0</v>
      </c>
      <c r="P138" s="462">
        <f t="shared" si="144"/>
        <v>0</v>
      </c>
      <c r="Q138" s="960">
        <f t="shared" si="144"/>
        <v>0</v>
      </c>
      <c r="R138" s="341">
        <f>M138/C138*100</f>
        <v>42.786218936686765</v>
      </c>
      <c r="S138" s="804"/>
    </row>
    <row r="139" spans="1:19" ht="30" customHeight="1" x14ac:dyDescent="0.25">
      <c r="A139" s="846" t="s">
        <v>170</v>
      </c>
      <c r="B139" s="935" t="s">
        <v>664</v>
      </c>
      <c r="C139" s="1241">
        <f>SUM(D139:G139)</f>
        <v>4430</v>
      </c>
      <c r="D139" s="1242">
        <f>SUM(D140:D142)</f>
        <v>4430</v>
      </c>
      <c r="E139" s="1242">
        <f t="shared" ref="E139:G139" si="145">SUM(E140:E142)</f>
        <v>0</v>
      </c>
      <c r="F139" s="1242">
        <f t="shared" si="145"/>
        <v>0</v>
      </c>
      <c r="G139" s="1243">
        <f t="shared" si="145"/>
        <v>0</v>
      </c>
      <c r="H139" s="1241">
        <f>SUM(I139:L139)</f>
        <v>4430</v>
      </c>
      <c r="I139" s="1242">
        <f t="shared" ref="I139:L139" si="146">SUM(I140:I142)</f>
        <v>4430</v>
      </c>
      <c r="J139" s="1242">
        <f t="shared" si="146"/>
        <v>0</v>
      </c>
      <c r="K139" s="1242">
        <f t="shared" si="146"/>
        <v>0</v>
      </c>
      <c r="L139" s="1243">
        <f t="shared" si="146"/>
        <v>0</v>
      </c>
      <c r="M139" s="1241">
        <f>SUM(N139:Q139)</f>
        <v>2180.6999999999998</v>
      </c>
      <c r="N139" s="1242">
        <f t="shared" ref="N139:Q139" si="147">SUM(N140:N142)</f>
        <v>2180.6999999999998</v>
      </c>
      <c r="O139" s="1242">
        <f t="shared" si="147"/>
        <v>0</v>
      </c>
      <c r="P139" s="1238">
        <f t="shared" si="147"/>
        <v>0</v>
      </c>
      <c r="Q139" s="1239">
        <f t="shared" si="147"/>
        <v>0</v>
      </c>
      <c r="R139" s="954"/>
      <c r="S139" s="804"/>
    </row>
    <row r="140" spans="1:19" ht="39.75" customHeight="1" x14ac:dyDescent="0.25">
      <c r="A140" s="847" t="s">
        <v>26</v>
      </c>
      <c r="B140" s="936" t="s">
        <v>665</v>
      </c>
      <c r="C140" s="605">
        <f>SUM(D140:G140)</f>
        <v>0</v>
      </c>
      <c r="D140" s="1152">
        <v>0</v>
      </c>
      <c r="E140" s="1152">
        <v>0</v>
      </c>
      <c r="F140" s="1152">
        <v>0</v>
      </c>
      <c r="G140" s="1154">
        <v>0</v>
      </c>
      <c r="H140" s="605">
        <f>SUM(I140:L140)</f>
        <v>0</v>
      </c>
      <c r="I140" s="1152">
        <v>0</v>
      </c>
      <c r="J140" s="1152">
        <v>0</v>
      </c>
      <c r="K140" s="1152">
        <v>0</v>
      </c>
      <c r="L140" s="1154">
        <v>0</v>
      </c>
      <c r="M140" s="605">
        <f t="shared" ref="M140:M142" si="148">SUM(N140:Q140)</f>
        <v>0</v>
      </c>
      <c r="N140" s="1152">
        <v>0</v>
      </c>
      <c r="O140" s="1152">
        <v>0</v>
      </c>
      <c r="P140" s="1152">
        <v>0</v>
      </c>
      <c r="Q140" s="1154">
        <v>0</v>
      </c>
      <c r="R140" s="955"/>
      <c r="S140" s="804"/>
    </row>
    <row r="141" spans="1:19" ht="30.75" customHeight="1" x14ac:dyDescent="0.25">
      <c r="A141" s="847" t="s">
        <v>27</v>
      </c>
      <c r="B141" s="936" t="s">
        <v>643</v>
      </c>
      <c r="C141" s="605">
        <f>SUM(D141:G141)</f>
        <v>0</v>
      </c>
      <c r="D141" s="1152">
        <v>0</v>
      </c>
      <c r="E141" s="1152">
        <v>0</v>
      </c>
      <c r="F141" s="1152">
        <v>0</v>
      </c>
      <c r="G141" s="1154">
        <v>0</v>
      </c>
      <c r="H141" s="605">
        <f>SUM(I141:L141)</f>
        <v>0</v>
      </c>
      <c r="I141" s="1152">
        <v>0</v>
      </c>
      <c r="J141" s="1152">
        <v>0</v>
      </c>
      <c r="K141" s="1152">
        <v>0</v>
      </c>
      <c r="L141" s="1154">
        <v>0</v>
      </c>
      <c r="M141" s="605">
        <f t="shared" si="148"/>
        <v>0</v>
      </c>
      <c r="N141" s="1152">
        <v>0</v>
      </c>
      <c r="O141" s="1152">
        <v>0</v>
      </c>
      <c r="P141" s="1152">
        <v>0</v>
      </c>
      <c r="Q141" s="1154">
        <v>0</v>
      </c>
      <c r="R141" s="955"/>
      <c r="S141" s="804"/>
    </row>
    <row r="142" spans="1:19" ht="39.75" customHeight="1" x14ac:dyDescent="0.25">
      <c r="A142" s="847" t="s">
        <v>28</v>
      </c>
      <c r="B142" s="936" t="s">
        <v>694</v>
      </c>
      <c r="C142" s="605">
        <f>D142</f>
        <v>4430</v>
      </c>
      <c r="D142" s="1152">
        <v>4430</v>
      </c>
      <c r="E142" s="1152">
        <v>0</v>
      </c>
      <c r="F142" s="1152">
        <v>0</v>
      </c>
      <c r="G142" s="1154">
        <v>0</v>
      </c>
      <c r="H142" s="605">
        <f>I142</f>
        <v>4430</v>
      </c>
      <c r="I142" s="1152">
        <v>4430</v>
      </c>
      <c r="J142" s="1152">
        <v>0</v>
      </c>
      <c r="K142" s="1152">
        <v>0</v>
      </c>
      <c r="L142" s="1154">
        <v>0</v>
      </c>
      <c r="M142" s="605">
        <f t="shared" si="148"/>
        <v>2180.6999999999998</v>
      </c>
      <c r="N142" s="1152">
        <v>2180.6999999999998</v>
      </c>
      <c r="O142" s="1152">
        <v>0</v>
      </c>
      <c r="P142" s="1152">
        <v>0</v>
      </c>
      <c r="Q142" s="1154">
        <v>0</v>
      </c>
      <c r="R142" s="955"/>
      <c r="S142" s="804"/>
    </row>
    <row r="143" spans="1:19" ht="64.5" customHeight="1" x14ac:dyDescent="0.25">
      <c r="A143" s="848" t="s">
        <v>171</v>
      </c>
      <c r="B143" s="937" t="s">
        <v>666</v>
      </c>
      <c r="C143" s="946">
        <f t="shared" ref="C143:C152" si="149">SUM(D143:G143)</f>
        <v>1957.7</v>
      </c>
      <c r="D143" s="1238">
        <f>SUM(D144:D145)</f>
        <v>124.4</v>
      </c>
      <c r="E143" s="1238">
        <f t="shared" ref="E143:G143" si="150">SUM(E144:E145)</f>
        <v>1833.3</v>
      </c>
      <c r="F143" s="1238">
        <f t="shared" si="150"/>
        <v>0</v>
      </c>
      <c r="G143" s="1239">
        <f t="shared" si="150"/>
        <v>0</v>
      </c>
      <c r="H143" s="946">
        <f t="shared" ref="H143:H151" si="151">SUM(I143:L143)</f>
        <v>1957.7</v>
      </c>
      <c r="I143" s="1238">
        <f t="shared" ref="I143:L143" si="152">SUM(I144:I145)</f>
        <v>124.4</v>
      </c>
      <c r="J143" s="1238">
        <f t="shared" si="152"/>
        <v>1833.3</v>
      </c>
      <c r="K143" s="1238">
        <f t="shared" si="152"/>
        <v>0</v>
      </c>
      <c r="L143" s="1239">
        <f t="shared" si="152"/>
        <v>0</v>
      </c>
      <c r="M143" s="946">
        <f>SUM(N143:Q143)</f>
        <v>0</v>
      </c>
      <c r="N143" s="1238">
        <f t="shared" ref="N143:Q143" si="153">SUM(N144:N145)</f>
        <v>0</v>
      </c>
      <c r="O143" s="1238">
        <f t="shared" si="153"/>
        <v>0</v>
      </c>
      <c r="P143" s="1238">
        <f t="shared" si="153"/>
        <v>0</v>
      </c>
      <c r="Q143" s="1239">
        <f t="shared" si="153"/>
        <v>0</v>
      </c>
      <c r="R143" s="954"/>
      <c r="S143" s="804"/>
    </row>
    <row r="144" spans="1:19" ht="159" customHeight="1" x14ac:dyDescent="0.25">
      <c r="A144" s="847" t="s">
        <v>34</v>
      </c>
      <c r="B144" s="936" t="s">
        <v>667</v>
      </c>
      <c r="C144" s="605">
        <f t="shared" si="149"/>
        <v>124.4</v>
      </c>
      <c r="D144" s="1152">
        <v>124.4</v>
      </c>
      <c r="E144" s="1152">
        <v>0</v>
      </c>
      <c r="F144" s="1152">
        <v>0</v>
      </c>
      <c r="G144" s="1154">
        <v>0</v>
      </c>
      <c r="H144" s="605">
        <f t="shared" si="151"/>
        <v>124.4</v>
      </c>
      <c r="I144" s="1152">
        <v>124.4</v>
      </c>
      <c r="J144" s="1152">
        <v>0</v>
      </c>
      <c r="K144" s="1152">
        <v>0</v>
      </c>
      <c r="L144" s="1154">
        <v>0</v>
      </c>
      <c r="M144" s="605">
        <f t="shared" ref="M144:M145" si="154">SUM(N144:Q144)</f>
        <v>0</v>
      </c>
      <c r="N144" s="1152">
        <v>0</v>
      </c>
      <c r="O144" s="1152">
        <v>0</v>
      </c>
      <c r="P144" s="1152">
        <v>0</v>
      </c>
      <c r="Q144" s="1154">
        <v>0</v>
      </c>
      <c r="R144" s="955"/>
      <c r="S144" s="804"/>
    </row>
    <row r="145" spans="1:19" ht="136.5" customHeight="1" x14ac:dyDescent="0.25">
      <c r="A145" s="847" t="s">
        <v>115</v>
      </c>
      <c r="B145" s="936" t="s">
        <v>668</v>
      </c>
      <c r="C145" s="605">
        <f t="shared" si="149"/>
        <v>1833.3</v>
      </c>
      <c r="D145" s="1152">
        <v>0</v>
      </c>
      <c r="E145" s="1152">
        <v>1833.3</v>
      </c>
      <c r="F145" s="1152">
        <v>0</v>
      </c>
      <c r="G145" s="1154">
        <v>0</v>
      </c>
      <c r="H145" s="605">
        <f t="shared" si="151"/>
        <v>1833.3</v>
      </c>
      <c r="I145" s="1152">
        <v>0</v>
      </c>
      <c r="J145" s="1152">
        <v>1833.3</v>
      </c>
      <c r="K145" s="1152">
        <v>0</v>
      </c>
      <c r="L145" s="1154">
        <v>0</v>
      </c>
      <c r="M145" s="605">
        <f t="shared" si="154"/>
        <v>0</v>
      </c>
      <c r="N145" s="1152">
        <v>0</v>
      </c>
      <c r="O145" s="1152">
        <v>0</v>
      </c>
      <c r="P145" s="1152">
        <v>0</v>
      </c>
      <c r="Q145" s="1154">
        <v>0</v>
      </c>
      <c r="R145" s="955"/>
      <c r="S145" s="804"/>
    </row>
    <row r="146" spans="1:19" ht="30" customHeight="1" x14ac:dyDescent="0.25">
      <c r="A146" s="848" t="s">
        <v>398</v>
      </c>
      <c r="B146" s="937" t="s">
        <v>646</v>
      </c>
      <c r="C146" s="605">
        <f t="shared" si="149"/>
        <v>4610</v>
      </c>
      <c r="D146" s="1152">
        <f>SUM(D147:D149)</f>
        <v>4610</v>
      </c>
      <c r="E146" s="1152">
        <f t="shared" ref="E146:G146" si="155">SUM(E147:E149)</f>
        <v>0</v>
      </c>
      <c r="F146" s="1152">
        <f t="shared" si="155"/>
        <v>0</v>
      </c>
      <c r="G146" s="1154">
        <f t="shared" si="155"/>
        <v>0</v>
      </c>
      <c r="H146" s="605">
        <f t="shared" si="151"/>
        <v>4610</v>
      </c>
      <c r="I146" s="1152">
        <f t="shared" ref="I146:L146" si="156">SUM(I147:I149)</f>
        <v>4610</v>
      </c>
      <c r="J146" s="1152">
        <f t="shared" si="156"/>
        <v>0</v>
      </c>
      <c r="K146" s="1152">
        <f t="shared" si="156"/>
        <v>0</v>
      </c>
      <c r="L146" s="1154">
        <f t="shared" si="156"/>
        <v>0</v>
      </c>
      <c r="M146" s="605">
        <f t="shared" ref="M146:M151" si="157">SUM(N146:Q146)</f>
        <v>2524.8000000000002</v>
      </c>
      <c r="N146" s="1152">
        <f t="shared" ref="N146:Q146" si="158">SUM(N147:N149)</f>
        <v>2524.8000000000002</v>
      </c>
      <c r="O146" s="1152">
        <f t="shared" si="158"/>
        <v>0</v>
      </c>
      <c r="P146" s="1152">
        <f t="shared" si="158"/>
        <v>0</v>
      </c>
      <c r="Q146" s="1154">
        <f t="shared" si="158"/>
        <v>0</v>
      </c>
      <c r="R146" s="954"/>
      <c r="S146" s="804"/>
    </row>
    <row r="147" spans="1:19" ht="64.5" customHeight="1" x14ac:dyDescent="0.25">
      <c r="A147" s="847" t="s">
        <v>40</v>
      </c>
      <c r="B147" s="936" t="s">
        <v>669</v>
      </c>
      <c r="C147" s="605">
        <f t="shared" si="149"/>
        <v>1760</v>
      </c>
      <c r="D147" s="1152">
        <v>1760</v>
      </c>
      <c r="E147" s="1152">
        <v>0</v>
      </c>
      <c r="F147" s="1152">
        <v>0</v>
      </c>
      <c r="G147" s="1154">
        <v>0</v>
      </c>
      <c r="H147" s="605">
        <f t="shared" si="151"/>
        <v>1760</v>
      </c>
      <c r="I147" s="1152">
        <v>1760</v>
      </c>
      <c r="J147" s="1152">
        <v>0</v>
      </c>
      <c r="K147" s="1152">
        <v>0</v>
      </c>
      <c r="L147" s="1154">
        <v>0</v>
      </c>
      <c r="M147" s="605">
        <f t="shared" si="157"/>
        <v>258.5</v>
      </c>
      <c r="N147" s="1152">
        <v>258.5</v>
      </c>
      <c r="O147" s="1152">
        <v>0</v>
      </c>
      <c r="P147" s="1152">
        <v>0</v>
      </c>
      <c r="Q147" s="1154">
        <v>0</v>
      </c>
      <c r="R147" s="954"/>
      <c r="S147" s="804"/>
    </row>
    <row r="148" spans="1:19" ht="39" customHeight="1" x14ac:dyDescent="0.25">
      <c r="A148" s="847" t="s">
        <v>35</v>
      </c>
      <c r="B148" s="936" t="s">
        <v>647</v>
      </c>
      <c r="C148" s="605">
        <f t="shared" si="149"/>
        <v>2850</v>
      </c>
      <c r="D148" s="1152">
        <v>2850</v>
      </c>
      <c r="E148" s="1152">
        <v>0</v>
      </c>
      <c r="F148" s="1152">
        <v>0</v>
      </c>
      <c r="G148" s="1154">
        <v>0</v>
      </c>
      <c r="H148" s="605">
        <f t="shared" si="151"/>
        <v>2850</v>
      </c>
      <c r="I148" s="1152">
        <v>2850</v>
      </c>
      <c r="J148" s="1152">
        <v>0</v>
      </c>
      <c r="K148" s="1152">
        <v>0</v>
      </c>
      <c r="L148" s="1154">
        <v>0</v>
      </c>
      <c r="M148" s="605">
        <f t="shared" si="157"/>
        <v>2266.3000000000002</v>
      </c>
      <c r="N148" s="1152">
        <v>2266.3000000000002</v>
      </c>
      <c r="O148" s="1152">
        <v>0</v>
      </c>
      <c r="P148" s="1152">
        <v>0</v>
      </c>
      <c r="Q148" s="1154">
        <v>0</v>
      </c>
      <c r="R148" s="954"/>
      <c r="S148" s="804"/>
    </row>
    <row r="149" spans="1:19" ht="26.25" customHeight="1" x14ac:dyDescent="0.25">
      <c r="A149" s="847" t="s">
        <v>41</v>
      </c>
      <c r="B149" s="936" t="s">
        <v>648</v>
      </c>
      <c r="C149" s="605">
        <f t="shared" si="149"/>
        <v>0</v>
      </c>
      <c r="D149" s="1152">
        <v>0</v>
      </c>
      <c r="E149" s="1152">
        <v>0</v>
      </c>
      <c r="F149" s="1152">
        <v>0</v>
      </c>
      <c r="G149" s="1154">
        <v>0</v>
      </c>
      <c r="H149" s="605">
        <f t="shared" si="151"/>
        <v>0</v>
      </c>
      <c r="I149" s="1152">
        <v>0</v>
      </c>
      <c r="J149" s="1152">
        <v>0</v>
      </c>
      <c r="K149" s="1152">
        <v>0</v>
      </c>
      <c r="L149" s="1154">
        <v>0</v>
      </c>
      <c r="M149" s="605">
        <f t="shared" si="157"/>
        <v>0</v>
      </c>
      <c r="N149" s="1152">
        <v>0</v>
      </c>
      <c r="O149" s="1152">
        <v>0</v>
      </c>
      <c r="P149" s="1152">
        <v>0</v>
      </c>
      <c r="Q149" s="1154">
        <v>0</v>
      </c>
      <c r="R149" s="955"/>
      <c r="S149" s="804"/>
    </row>
    <row r="150" spans="1:19" ht="40.5" customHeight="1" x14ac:dyDescent="0.25">
      <c r="A150" s="61"/>
      <c r="B150" s="134" t="s">
        <v>142</v>
      </c>
      <c r="C150" s="603">
        <f t="shared" si="149"/>
        <v>9967.7999999999993</v>
      </c>
      <c r="D150" s="462">
        <f>D151+D156+D159+D162+D165+D167+D169+D171</f>
        <v>6614</v>
      </c>
      <c r="E150" s="462">
        <f t="shared" ref="E150:G150" si="159">E151+E156+E159+E162+E165+E167+E169+E171</f>
        <v>3353.7999999999997</v>
      </c>
      <c r="F150" s="462">
        <f t="shared" si="159"/>
        <v>0</v>
      </c>
      <c r="G150" s="960">
        <f t="shared" si="159"/>
        <v>0</v>
      </c>
      <c r="H150" s="603">
        <f t="shared" si="151"/>
        <v>9967.7999999999993</v>
      </c>
      <c r="I150" s="462">
        <f t="shared" ref="I150:L150" si="160">I151+I156+I159+I162+I165+I167+I169+I171</f>
        <v>6614</v>
      </c>
      <c r="J150" s="462">
        <f t="shared" si="160"/>
        <v>3353.7999999999997</v>
      </c>
      <c r="K150" s="462">
        <f t="shared" si="160"/>
        <v>0</v>
      </c>
      <c r="L150" s="960">
        <f t="shared" si="160"/>
        <v>0</v>
      </c>
      <c r="M150" s="603">
        <f t="shared" si="157"/>
        <v>1598.8</v>
      </c>
      <c r="N150" s="462">
        <f t="shared" ref="N150:Q150" si="161">N151+N156+N159+N162+N165+N167+N169+N171</f>
        <v>1598.8</v>
      </c>
      <c r="O150" s="462">
        <f t="shared" si="161"/>
        <v>0</v>
      </c>
      <c r="P150" s="462">
        <f t="shared" si="161"/>
        <v>0</v>
      </c>
      <c r="Q150" s="960">
        <f t="shared" si="161"/>
        <v>0</v>
      </c>
      <c r="R150" s="341">
        <f>M150/C150*100</f>
        <v>16.039647665482857</v>
      </c>
      <c r="S150" s="804"/>
    </row>
    <row r="151" spans="1:19" ht="27" customHeight="1" x14ac:dyDescent="0.25">
      <c r="A151" s="92" t="s">
        <v>170</v>
      </c>
      <c r="B151" s="932" t="s">
        <v>670</v>
      </c>
      <c r="C151" s="944">
        <f t="shared" si="149"/>
        <v>224</v>
      </c>
      <c r="D151" s="801">
        <f>SUM(D152:D155)</f>
        <v>224</v>
      </c>
      <c r="E151" s="801">
        <f t="shared" ref="E151:G151" si="162">SUM(E152:E155)</f>
        <v>0</v>
      </c>
      <c r="F151" s="801">
        <f t="shared" si="162"/>
        <v>0</v>
      </c>
      <c r="G151" s="961">
        <f t="shared" si="162"/>
        <v>0</v>
      </c>
      <c r="H151" s="944">
        <f t="shared" si="151"/>
        <v>224</v>
      </c>
      <c r="I151" s="801">
        <f t="shared" ref="I151:L151" si="163">SUM(I152:I155)</f>
        <v>224</v>
      </c>
      <c r="J151" s="801">
        <f t="shared" si="163"/>
        <v>0</v>
      </c>
      <c r="K151" s="801">
        <f t="shared" si="163"/>
        <v>0</v>
      </c>
      <c r="L151" s="961">
        <f t="shared" si="163"/>
        <v>0</v>
      </c>
      <c r="M151" s="944">
        <f t="shared" si="157"/>
        <v>10.1</v>
      </c>
      <c r="N151" s="801">
        <f t="shared" ref="N151:Q151" si="164">SUM(N152:N155)</f>
        <v>10.1</v>
      </c>
      <c r="O151" s="801">
        <f t="shared" si="164"/>
        <v>0</v>
      </c>
      <c r="P151" s="801">
        <f t="shared" si="164"/>
        <v>0</v>
      </c>
      <c r="Q151" s="961">
        <f t="shared" si="164"/>
        <v>0</v>
      </c>
      <c r="R151" s="950"/>
      <c r="S151" s="804"/>
    </row>
    <row r="152" spans="1:19" ht="40.5" customHeight="1" x14ac:dyDescent="0.25">
      <c r="A152" s="61" t="s">
        <v>26</v>
      </c>
      <c r="B152" s="938" t="s">
        <v>671</v>
      </c>
      <c r="C152" s="945">
        <f t="shared" si="149"/>
        <v>0</v>
      </c>
      <c r="D152" s="802">
        <v>0</v>
      </c>
      <c r="E152" s="802">
        <v>0</v>
      </c>
      <c r="F152" s="802">
        <v>0</v>
      </c>
      <c r="G152" s="962">
        <v>0</v>
      </c>
      <c r="H152" s="945">
        <f t="shared" ref="H152:H154" si="165">SUM(I152:L152)</f>
        <v>0</v>
      </c>
      <c r="I152" s="802">
        <v>0</v>
      </c>
      <c r="J152" s="802">
        <v>0</v>
      </c>
      <c r="K152" s="802">
        <v>0</v>
      </c>
      <c r="L152" s="962">
        <v>0</v>
      </c>
      <c r="M152" s="945">
        <f t="shared" ref="M152:M154" si="166">SUM(N152:Q152)</f>
        <v>0</v>
      </c>
      <c r="N152" s="802">
        <v>0</v>
      </c>
      <c r="O152" s="802">
        <v>0</v>
      </c>
      <c r="P152" s="802">
        <v>0</v>
      </c>
      <c r="Q152" s="962">
        <v>0</v>
      </c>
      <c r="R152" s="950"/>
      <c r="S152" s="804"/>
    </row>
    <row r="153" spans="1:19" ht="40.5" customHeight="1" x14ac:dyDescent="0.25">
      <c r="A153" s="61" t="s">
        <v>27</v>
      </c>
      <c r="B153" s="938" t="s">
        <v>665</v>
      </c>
      <c r="C153" s="945">
        <f t="shared" ref="C153:C154" si="167">SUM(D153:G153)</f>
        <v>0</v>
      </c>
      <c r="D153" s="802">
        <v>0</v>
      </c>
      <c r="E153" s="802">
        <v>0</v>
      </c>
      <c r="F153" s="802">
        <v>0</v>
      </c>
      <c r="G153" s="962">
        <v>0</v>
      </c>
      <c r="H153" s="945">
        <f t="shared" si="165"/>
        <v>0</v>
      </c>
      <c r="I153" s="802">
        <v>0</v>
      </c>
      <c r="J153" s="802">
        <v>0</v>
      </c>
      <c r="K153" s="802">
        <v>0</v>
      </c>
      <c r="L153" s="962">
        <v>0</v>
      </c>
      <c r="M153" s="945">
        <f t="shared" si="166"/>
        <v>0</v>
      </c>
      <c r="N153" s="802">
        <v>0</v>
      </c>
      <c r="O153" s="802">
        <v>0</v>
      </c>
      <c r="P153" s="802">
        <v>0</v>
      </c>
      <c r="Q153" s="962">
        <v>0</v>
      </c>
      <c r="R153" s="950"/>
      <c r="S153" s="804"/>
    </row>
    <row r="154" spans="1:19" ht="30" customHeight="1" x14ac:dyDescent="0.25">
      <c r="A154" s="61" t="s">
        <v>28</v>
      </c>
      <c r="B154" s="938" t="s">
        <v>643</v>
      </c>
      <c r="C154" s="945">
        <f t="shared" si="167"/>
        <v>0</v>
      </c>
      <c r="D154" s="802">
        <v>0</v>
      </c>
      <c r="E154" s="802">
        <v>0</v>
      </c>
      <c r="F154" s="802">
        <v>0</v>
      </c>
      <c r="G154" s="962">
        <v>0</v>
      </c>
      <c r="H154" s="945">
        <f t="shared" si="165"/>
        <v>0</v>
      </c>
      <c r="I154" s="802">
        <v>0</v>
      </c>
      <c r="J154" s="802">
        <v>0</v>
      </c>
      <c r="K154" s="802">
        <v>0</v>
      </c>
      <c r="L154" s="962">
        <v>0</v>
      </c>
      <c r="M154" s="945">
        <f t="shared" si="166"/>
        <v>0</v>
      </c>
      <c r="N154" s="802">
        <v>0</v>
      </c>
      <c r="O154" s="802">
        <v>0</v>
      </c>
      <c r="P154" s="802">
        <v>0</v>
      </c>
      <c r="Q154" s="962">
        <v>0</v>
      </c>
      <c r="R154" s="950"/>
      <c r="S154" s="804"/>
    </row>
    <row r="155" spans="1:19" ht="27" customHeight="1" x14ac:dyDescent="0.25">
      <c r="A155" s="824" t="s">
        <v>29</v>
      </c>
      <c r="B155" s="933" t="s">
        <v>672</v>
      </c>
      <c r="C155" s="605">
        <f t="shared" si="135"/>
        <v>224</v>
      </c>
      <c r="D155" s="277">
        <v>224</v>
      </c>
      <c r="E155" s="277">
        <v>0</v>
      </c>
      <c r="F155" s="277">
        <v>0</v>
      </c>
      <c r="G155" s="963">
        <v>0</v>
      </c>
      <c r="H155" s="605">
        <f t="shared" si="136"/>
        <v>224</v>
      </c>
      <c r="I155" s="277">
        <v>224</v>
      </c>
      <c r="J155" s="277">
        <v>0</v>
      </c>
      <c r="K155" s="277">
        <v>0</v>
      </c>
      <c r="L155" s="963">
        <v>0</v>
      </c>
      <c r="M155" s="605">
        <f t="shared" si="137"/>
        <v>10.1</v>
      </c>
      <c r="N155" s="277">
        <v>10.1</v>
      </c>
      <c r="O155" s="277">
        <v>0</v>
      </c>
      <c r="P155" s="277">
        <v>0</v>
      </c>
      <c r="Q155" s="963">
        <v>0</v>
      </c>
      <c r="R155" s="951"/>
      <c r="S155" s="804"/>
    </row>
    <row r="156" spans="1:19" ht="27" customHeight="1" x14ac:dyDescent="0.25">
      <c r="A156" s="822" t="s">
        <v>171</v>
      </c>
      <c r="B156" s="934" t="s">
        <v>673</v>
      </c>
      <c r="C156" s="946">
        <f>SUM(D156:G156)</f>
        <v>3940</v>
      </c>
      <c r="D156" s="803">
        <f>SUM(D157:D158)</f>
        <v>2200</v>
      </c>
      <c r="E156" s="803">
        <f t="shared" ref="E156:G156" si="168">SUM(E157:E158)</f>
        <v>1740</v>
      </c>
      <c r="F156" s="803">
        <f t="shared" si="168"/>
        <v>0</v>
      </c>
      <c r="G156" s="964">
        <f t="shared" si="168"/>
        <v>0</v>
      </c>
      <c r="H156" s="946">
        <f>SUM(I156:L156)</f>
        <v>3940</v>
      </c>
      <c r="I156" s="803">
        <f t="shared" ref="I156:L156" si="169">SUM(I157:I158)</f>
        <v>2200</v>
      </c>
      <c r="J156" s="803">
        <f t="shared" si="169"/>
        <v>1740</v>
      </c>
      <c r="K156" s="803">
        <f t="shared" si="169"/>
        <v>0</v>
      </c>
      <c r="L156" s="964">
        <f t="shared" si="169"/>
        <v>0</v>
      </c>
      <c r="M156" s="946">
        <f>SUM(N156:Q156)</f>
        <v>0</v>
      </c>
      <c r="N156" s="803">
        <f t="shared" ref="N156:Q156" si="170">SUM(N157:N158)</f>
        <v>0</v>
      </c>
      <c r="O156" s="803">
        <f t="shared" si="170"/>
        <v>0</v>
      </c>
      <c r="P156" s="803">
        <f t="shared" si="170"/>
        <v>0</v>
      </c>
      <c r="Q156" s="964">
        <f t="shared" si="170"/>
        <v>0</v>
      </c>
      <c r="R156" s="951"/>
      <c r="S156" s="804"/>
    </row>
    <row r="157" spans="1:19" ht="48.75" customHeight="1" x14ac:dyDescent="0.25">
      <c r="A157" s="824" t="s">
        <v>34</v>
      </c>
      <c r="B157" s="933" t="s">
        <v>674</v>
      </c>
      <c r="C157" s="605">
        <f t="shared" si="135"/>
        <v>2200</v>
      </c>
      <c r="D157" s="277">
        <v>2200</v>
      </c>
      <c r="E157" s="277">
        <v>0</v>
      </c>
      <c r="F157" s="277">
        <v>0</v>
      </c>
      <c r="G157" s="963">
        <v>0</v>
      </c>
      <c r="H157" s="605">
        <f t="shared" ref="H157:H158" si="171">I157+J157+K157</f>
        <v>2200</v>
      </c>
      <c r="I157" s="277">
        <v>2200</v>
      </c>
      <c r="J157" s="277">
        <v>0</v>
      </c>
      <c r="K157" s="277">
        <v>0</v>
      </c>
      <c r="L157" s="963">
        <v>0</v>
      </c>
      <c r="M157" s="605">
        <f t="shared" si="137"/>
        <v>0</v>
      </c>
      <c r="N157" s="277">
        <v>0</v>
      </c>
      <c r="O157" s="277">
        <v>0</v>
      </c>
      <c r="P157" s="277">
        <v>0</v>
      </c>
      <c r="Q157" s="963">
        <v>0</v>
      </c>
      <c r="R157" s="951"/>
      <c r="S157" s="804"/>
    </row>
    <row r="158" spans="1:19" ht="27" customHeight="1" x14ac:dyDescent="0.25">
      <c r="A158" s="824" t="s">
        <v>115</v>
      </c>
      <c r="B158" s="933" t="s">
        <v>675</v>
      </c>
      <c r="C158" s="605">
        <f t="shared" si="135"/>
        <v>1740</v>
      </c>
      <c r="D158" s="277">
        <v>0</v>
      </c>
      <c r="E158" s="277">
        <v>1740</v>
      </c>
      <c r="F158" s="277">
        <v>0</v>
      </c>
      <c r="G158" s="963">
        <v>0</v>
      </c>
      <c r="H158" s="605">
        <f t="shared" si="171"/>
        <v>1740</v>
      </c>
      <c r="I158" s="277">
        <v>0</v>
      </c>
      <c r="J158" s="277">
        <v>1740</v>
      </c>
      <c r="K158" s="277">
        <v>0</v>
      </c>
      <c r="L158" s="963">
        <v>0</v>
      </c>
      <c r="M158" s="605">
        <f t="shared" si="137"/>
        <v>0</v>
      </c>
      <c r="N158" s="277">
        <v>0</v>
      </c>
      <c r="O158" s="277">
        <v>0</v>
      </c>
      <c r="P158" s="277">
        <v>0</v>
      </c>
      <c r="Q158" s="963">
        <v>0</v>
      </c>
      <c r="R158" s="951"/>
      <c r="S158" s="804"/>
    </row>
    <row r="159" spans="1:19" ht="27" customHeight="1" x14ac:dyDescent="0.25">
      <c r="A159" s="822" t="s">
        <v>398</v>
      </c>
      <c r="B159" s="934" t="s">
        <v>385</v>
      </c>
      <c r="C159" s="946">
        <f>SUM(D159:G159)</f>
        <v>1364.7</v>
      </c>
      <c r="D159" s="803">
        <f>SUM(D160:D161)</f>
        <v>868</v>
      </c>
      <c r="E159" s="803">
        <f t="shared" ref="E159:G159" si="172">SUM(E160:E161)</f>
        <v>496.7</v>
      </c>
      <c r="F159" s="803">
        <f t="shared" si="172"/>
        <v>0</v>
      </c>
      <c r="G159" s="964">
        <f t="shared" si="172"/>
        <v>0</v>
      </c>
      <c r="H159" s="946">
        <f>SUM(I159:L159)</f>
        <v>1364.7</v>
      </c>
      <c r="I159" s="803">
        <f t="shared" ref="I159:L159" si="173">SUM(I160:I161)</f>
        <v>868</v>
      </c>
      <c r="J159" s="803">
        <f t="shared" si="173"/>
        <v>496.7</v>
      </c>
      <c r="K159" s="803">
        <f t="shared" si="173"/>
        <v>0</v>
      </c>
      <c r="L159" s="964">
        <f t="shared" si="173"/>
        <v>0</v>
      </c>
      <c r="M159" s="946">
        <f>SUM(N159:Q159)</f>
        <v>0</v>
      </c>
      <c r="N159" s="803">
        <f t="shared" ref="N159:Q159" si="174">SUM(N160:N161)</f>
        <v>0</v>
      </c>
      <c r="O159" s="803">
        <f t="shared" si="174"/>
        <v>0</v>
      </c>
      <c r="P159" s="803">
        <f t="shared" si="174"/>
        <v>0</v>
      </c>
      <c r="Q159" s="964">
        <f t="shared" si="174"/>
        <v>0</v>
      </c>
      <c r="R159" s="951"/>
      <c r="S159" s="804"/>
    </row>
    <row r="160" spans="1:19" ht="50.25" customHeight="1" x14ac:dyDescent="0.25">
      <c r="A160" s="824" t="s">
        <v>40</v>
      </c>
      <c r="B160" s="933" t="s">
        <v>677</v>
      </c>
      <c r="C160" s="605">
        <f t="shared" si="135"/>
        <v>868</v>
      </c>
      <c r="D160" s="277">
        <v>868</v>
      </c>
      <c r="E160" s="277">
        <v>0</v>
      </c>
      <c r="F160" s="277">
        <v>0</v>
      </c>
      <c r="G160" s="963">
        <v>0</v>
      </c>
      <c r="H160" s="605">
        <f t="shared" ref="H160:H161" si="175">I160+J160+K160</f>
        <v>868</v>
      </c>
      <c r="I160" s="277">
        <v>868</v>
      </c>
      <c r="J160" s="277">
        <v>0</v>
      </c>
      <c r="K160" s="277">
        <v>0</v>
      </c>
      <c r="L160" s="963">
        <v>0</v>
      </c>
      <c r="M160" s="605">
        <f t="shared" si="137"/>
        <v>0</v>
      </c>
      <c r="N160" s="277">
        <v>0</v>
      </c>
      <c r="O160" s="277">
        <v>0</v>
      </c>
      <c r="P160" s="277">
        <v>0</v>
      </c>
      <c r="Q160" s="963">
        <v>0</v>
      </c>
      <c r="R160" s="951"/>
      <c r="S160" s="804"/>
    </row>
    <row r="161" spans="1:19" ht="39.75" customHeight="1" x14ac:dyDescent="0.25">
      <c r="A161" s="61" t="s">
        <v>35</v>
      </c>
      <c r="B161" s="933" t="s">
        <v>676</v>
      </c>
      <c r="C161" s="605">
        <f t="shared" si="135"/>
        <v>496.7</v>
      </c>
      <c r="D161" s="277">
        <v>0</v>
      </c>
      <c r="E161" s="277">
        <v>496.7</v>
      </c>
      <c r="F161" s="277">
        <v>0</v>
      </c>
      <c r="G161" s="963">
        <v>0</v>
      </c>
      <c r="H161" s="605">
        <f t="shared" si="175"/>
        <v>496.7</v>
      </c>
      <c r="I161" s="277">
        <v>0</v>
      </c>
      <c r="J161" s="277">
        <v>496.7</v>
      </c>
      <c r="K161" s="277">
        <v>0</v>
      </c>
      <c r="L161" s="963">
        <v>0</v>
      </c>
      <c r="M161" s="605">
        <f t="shared" si="137"/>
        <v>0</v>
      </c>
      <c r="N161" s="277">
        <v>0</v>
      </c>
      <c r="O161" s="277">
        <v>0</v>
      </c>
      <c r="P161" s="277">
        <v>0</v>
      </c>
      <c r="Q161" s="963">
        <v>0</v>
      </c>
      <c r="R161" s="953"/>
      <c r="S161" s="804"/>
    </row>
    <row r="162" spans="1:19" ht="30" customHeight="1" x14ac:dyDescent="0.25">
      <c r="A162" s="92" t="s">
        <v>389</v>
      </c>
      <c r="B162" s="934" t="s">
        <v>646</v>
      </c>
      <c r="C162" s="946">
        <f>SUM(D162:G162)</f>
        <v>2634</v>
      </c>
      <c r="D162" s="803">
        <f>SUM(D163:D164)</f>
        <v>2634</v>
      </c>
      <c r="E162" s="803">
        <f t="shared" ref="E162:G162" si="176">SUM(E163:E164)</f>
        <v>0</v>
      </c>
      <c r="F162" s="803">
        <f t="shared" si="176"/>
        <v>0</v>
      </c>
      <c r="G162" s="964">
        <f t="shared" si="176"/>
        <v>0</v>
      </c>
      <c r="H162" s="946">
        <f>SUM(I162:L162)</f>
        <v>2634</v>
      </c>
      <c r="I162" s="803">
        <f t="shared" ref="I162:L162" si="177">SUM(I163:I164)</f>
        <v>2634</v>
      </c>
      <c r="J162" s="803">
        <f t="shared" si="177"/>
        <v>0</v>
      </c>
      <c r="K162" s="803">
        <f t="shared" si="177"/>
        <v>0</v>
      </c>
      <c r="L162" s="964">
        <f t="shared" si="177"/>
        <v>0</v>
      </c>
      <c r="M162" s="946">
        <f>SUM(N162:Q162)</f>
        <v>1588.7</v>
      </c>
      <c r="N162" s="803">
        <v>1588.7</v>
      </c>
      <c r="O162" s="803">
        <f t="shared" ref="O162:Q162" si="178">SUM(O163:O164)</f>
        <v>0</v>
      </c>
      <c r="P162" s="803">
        <f t="shared" si="178"/>
        <v>0</v>
      </c>
      <c r="Q162" s="964">
        <f t="shared" si="178"/>
        <v>0</v>
      </c>
      <c r="R162" s="953"/>
      <c r="S162" s="804"/>
    </row>
    <row r="163" spans="1:19" ht="27.75" customHeight="1" x14ac:dyDescent="0.25">
      <c r="A163" s="61" t="s">
        <v>50</v>
      </c>
      <c r="B163" s="933" t="s">
        <v>648</v>
      </c>
      <c r="C163" s="605">
        <f t="shared" si="135"/>
        <v>0</v>
      </c>
      <c r="D163" s="277">
        <v>0</v>
      </c>
      <c r="E163" s="277">
        <v>0</v>
      </c>
      <c r="F163" s="277">
        <v>0</v>
      </c>
      <c r="G163" s="963">
        <v>0</v>
      </c>
      <c r="H163" s="605">
        <f t="shared" ref="H163:H164" si="179">I163+J163+K163</f>
        <v>0</v>
      </c>
      <c r="I163" s="277">
        <v>0</v>
      </c>
      <c r="J163" s="277">
        <v>0</v>
      </c>
      <c r="K163" s="277">
        <v>0</v>
      </c>
      <c r="L163" s="963">
        <v>0</v>
      </c>
      <c r="M163" s="605">
        <f t="shared" ref="M163:M164" si="180">N163+O163+P163</f>
        <v>0</v>
      </c>
      <c r="N163" s="277">
        <v>0</v>
      </c>
      <c r="O163" s="277">
        <v>0</v>
      </c>
      <c r="P163" s="277">
        <v>0</v>
      </c>
      <c r="Q163" s="963">
        <v>0</v>
      </c>
      <c r="R163" s="953"/>
      <c r="S163" s="804"/>
    </row>
    <row r="164" spans="1:19" ht="36.75" customHeight="1" x14ac:dyDescent="0.25">
      <c r="A164" s="61" t="s">
        <v>51</v>
      </c>
      <c r="B164" s="933" t="s">
        <v>647</v>
      </c>
      <c r="C164" s="605">
        <f t="shared" si="135"/>
        <v>2634</v>
      </c>
      <c r="D164" s="277">
        <v>2634</v>
      </c>
      <c r="E164" s="277">
        <v>0</v>
      </c>
      <c r="F164" s="277">
        <v>0</v>
      </c>
      <c r="G164" s="963">
        <v>0</v>
      </c>
      <c r="H164" s="605">
        <f t="shared" si="179"/>
        <v>2634</v>
      </c>
      <c r="I164" s="277">
        <v>2634</v>
      </c>
      <c r="J164" s="277">
        <v>0</v>
      </c>
      <c r="K164" s="277">
        <v>0</v>
      </c>
      <c r="L164" s="963">
        <v>0</v>
      </c>
      <c r="M164" s="605">
        <f t="shared" si="180"/>
        <v>536.29999999999995</v>
      </c>
      <c r="N164" s="277">
        <v>536.29999999999995</v>
      </c>
      <c r="O164" s="277">
        <v>0</v>
      </c>
      <c r="P164" s="277">
        <v>0</v>
      </c>
      <c r="Q164" s="963">
        <v>0</v>
      </c>
      <c r="R164" s="953"/>
      <c r="S164" s="804"/>
    </row>
    <row r="165" spans="1:19" ht="25.5" customHeight="1" x14ac:dyDescent="0.25">
      <c r="A165" s="92" t="s">
        <v>460</v>
      </c>
      <c r="B165" s="934" t="s">
        <v>678</v>
      </c>
      <c r="C165" s="946">
        <f>SUM(D165:G165)</f>
        <v>678</v>
      </c>
      <c r="D165" s="803">
        <f>SUM(D166)</f>
        <v>678</v>
      </c>
      <c r="E165" s="803">
        <f t="shared" ref="E165:G165" si="181">SUM(E166)</f>
        <v>0</v>
      </c>
      <c r="F165" s="803">
        <f t="shared" si="181"/>
        <v>0</v>
      </c>
      <c r="G165" s="964">
        <f t="shared" si="181"/>
        <v>0</v>
      </c>
      <c r="H165" s="946">
        <f>SUM(I165:L165)</f>
        <v>678</v>
      </c>
      <c r="I165" s="803">
        <f t="shared" ref="I165:L165" si="182">SUM(I166)</f>
        <v>678</v>
      </c>
      <c r="J165" s="803">
        <f t="shared" si="182"/>
        <v>0</v>
      </c>
      <c r="K165" s="803">
        <f t="shared" si="182"/>
        <v>0</v>
      </c>
      <c r="L165" s="964">
        <f t="shared" si="182"/>
        <v>0</v>
      </c>
      <c r="M165" s="946">
        <f>SUM(N165:Q165)</f>
        <v>0</v>
      </c>
      <c r="N165" s="803">
        <f t="shared" ref="N165:Q165" si="183">SUM(N166)</f>
        <v>0</v>
      </c>
      <c r="O165" s="803">
        <f t="shared" si="183"/>
        <v>0</v>
      </c>
      <c r="P165" s="803">
        <f t="shared" si="183"/>
        <v>0</v>
      </c>
      <c r="Q165" s="964">
        <f t="shared" si="183"/>
        <v>0</v>
      </c>
      <c r="R165" s="953"/>
      <c r="S165" s="804"/>
    </row>
    <row r="166" spans="1:19" ht="54" customHeight="1" x14ac:dyDescent="0.25">
      <c r="A166" s="61" t="s">
        <v>62</v>
      </c>
      <c r="B166" s="933" t="s">
        <v>679</v>
      </c>
      <c r="C166" s="605">
        <f t="shared" si="135"/>
        <v>678</v>
      </c>
      <c r="D166" s="277">
        <v>678</v>
      </c>
      <c r="E166" s="277">
        <v>0</v>
      </c>
      <c r="F166" s="277">
        <v>0</v>
      </c>
      <c r="G166" s="963">
        <v>0</v>
      </c>
      <c r="H166" s="605">
        <f t="shared" si="136"/>
        <v>678</v>
      </c>
      <c r="I166" s="277">
        <v>678</v>
      </c>
      <c r="J166" s="277">
        <v>0</v>
      </c>
      <c r="K166" s="277">
        <v>0</v>
      </c>
      <c r="L166" s="963">
        <v>0</v>
      </c>
      <c r="M166" s="605">
        <f t="shared" si="137"/>
        <v>0</v>
      </c>
      <c r="N166" s="277">
        <v>0</v>
      </c>
      <c r="O166" s="277">
        <v>0</v>
      </c>
      <c r="P166" s="277">
        <v>0</v>
      </c>
      <c r="Q166" s="963">
        <v>0</v>
      </c>
      <c r="R166" s="953"/>
      <c r="S166" s="804"/>
    </row>
    <row r="167" spans="1:19" ht="37.5" customHeight="1" x14ac:dyDescent="0.25">
      <c r="A167" s="92" t="s">
        <v>554</v>
      </c>
      <c r="B167" s="934" t="s">
        <v>680</v>
      </c>
      <c r="C167" s="946">
        <f>SUM(D167:G167)</f>
        <v>0</v>
      </c>
      <c r="D167" s="803">
        <f>SUM(D168)</f>
        <v>0</v>
      </c>
      <c r="E167" s="803">
        <f t="shared" ref="E167:G167" si="184">SUM(E168)</f>
        <v>0</v>
      </c>
      <c r="F167" s="803">
        <f t="shared" si="184"/>
        <v>0</v>
      </c>
      <c r="G167" s="964">
        <f t="shared" si="184"/>
        <v>0</v>
      </c>
      <c r="H167" s="946">
        <f>SUM(I167:L167)</f>
        <v>0</v>
      </c>
      <c r="I167" s="803">
        <f>SUM(I168)</f>
        <v>0</v>
      </c>
      <c r="J167" s="799">
        <f t="shared" ref="J167:Q167" si="185">SUM(J168)</f>
        <v>0</v>
      </c>
      <c r="K167" s="799">
        <f t="shared" si="185"/>
        <v>0</v>
      </c>
      <c r="L167" s="943">
        <f t="shared" si="185"/>
        <v>0</v>
      </c>
      <c r="M167" s="968">
        <f>SUM(N167:Q167)</f>
        <v>0</v>
      </c>
      <c r="N167" s="800">
        <f t="shared" si="185"/>
        <v>0</v>
      </c>
      <c r="O167" s="800">
        <f t="shared" si="185"/>
        <v>0</v>
      </c>
      <c r="P167" s="800">
        <f t="shared" si="185"/>
        <v>0</v>
      </c>
      <c r="Q167" s="967">
        <f t="shared" si="185"/>
        <v>0</v>
      </c>
      <c r="R167" s="953"/>
      <c r="S167" s="804"/>
    </row>
    <row r="168" spans="1:19" ht="48.75" customHeight="1" x14ac:dyDescent="0.25">
      <c r="A168" s="61" t="s">
        <v>68</v>
      </c>
      <c r="B168" s="933" t="s">
        <v>681</v>
      </c>
      <c r="C168" s="605">
        <f t="shared" si="135"/>
        <v>0</v>
      </c>
      <c r="D168" s="277">
        <v>0</v>
      </c>
      <c r="E168" s="277">
        <v>0</v>
      </c>
      <c r="F168" s="277">
        <v>0</v>
      </c>
      <c r="G168" s="963">
        <v>0</v>
      </c>
      <c r="H168" s="605">
        <f t="shared" ref="H168" si="186">I168+J168+K168</f>
        <v>0</v>
      </c>
      <c r="I168" s="277">
        <v>0</v>
      </c>
      <c r="J168" s="277">
        <v>0</v>
      </c>
      <c r="K168" s="277">
        <v>0</v>
      </c>
      <c r="L168" s="963">
        <v>0</v>
      </c>
      <c r="M168" s="579">
        <f t="shared" ref="M168" si="187">N168+O168+P168</f>
        <v>0</v>
      </c>
      <c r="N168" s="573">
        <v>0</v>
      </c>
      <c r="O168" s="573">
        <v>0</v>
      </c>
      <c r="P168" s="573">
        <v>0</v>
      </c>
      <c r="Q168" s="575">
        <v>0</v>
      </c>
      <c r="R168" s="953"/>
      <c r="S168" s="804"/>
    </row>
    <row r="169" spans="1:19" ht="20.25" customHeight="1" x14ac:dyDescent="0.25">
      <c r="A169" s="92" t="s">
        <v>555</v>
      </c>
      <c r="B169" s="934" t="s">
        <v>682</v>
      </c>
      <c r="C169" s="946">
        <f>SUM(D169:G169)</f>
        <v>0</v>
      </c>
      <c r="D169" s="803">
        <f>D170</f>
        <v>0</v>
      </c>
      <c r="E169" s="803">
        <f t="shared" ref="E169:G169" si="188">E170</f>
        <v>0</v>
      </c>
      <c r="F169" s="803">
        <f t="shared" si="188"/>
        <v>0</v>
      </c>
      <c r="G169" s="964">
        <f t="shared" si="188"/>
        <v>0</v>
      </c>
      <c r="H169" s="946">
        <f>SUM(I169:L169)</f>
        <v>0</v>
      </c>
      <c r="I169" s="803">
        <f t="shared" ref="I169:L169" si="189">I170</f>
        <v>0</v>
      </c>
      <c r="J169" s="803">
        <f t="shared" si="189"/>
        <v>0</v>
      </c>
      <c r="K169" s="803">
        <f t="shared" si="189"/>
        <v>0</v>
      </c>
      <c r="L169" s="964">
        <f t="shared" si="189"/>
        <v>0</v>
      </c>
      <c r="M169" s="968">
        <f>SUM(N169:Q169)</f>
        <v>0</v>
      </c>
      <c r="N169" s="800">
        <f t="shared" ref="N169:Q169" si="190">N170</f>
        <v>0</v>
      </c>
      <c r="O169" s="800">
        <f t="shared" si="190"/>
        <v>0</v>
      </c>
      <c r="P169" s="800">
        <f t="shared" si="190"/>
        <v>0</v>
      </c>
      <c r="Q169" s="967">
        <f t="shared" si="190"/>
        <v>0</v>
      </c>
      <c r="R169" s="953"/>
      <c r="S169" s="804"/>
    </row>
    <row r="170" spans="1:19" ht="30" customHeight="1" x14ac:dyDescent="0.25">
      <c r="A170" s="61" t="s">
        <v>683</v>
      </c>
      <c r="B170" s="933" t="s">
        <v>684</v>
      </c>
      <c r="C170" s="605">
        <f t="shared" si="135"/>
        <v>0</v>
      </c>
      <c r="D170" s="277">
        <v>0</v>
      </c>
      <c r="E170" s="277">
        <v>0</v>
      </c>
      <c r="F170" s="277">
        <v>0</v>
      </c>
      <c r="G170" s="963">
        <v>0</v>
      </c>
      <c r="H170" s="605">
        <f t="shared" ref="H170" si="191">I170+J170+K170</f>
        <v>0</v>
      </c>
      <c r="I170" s="277">
        <v>0</v>
      </c>
      <c r="J170" s="277">
        <v>0</v>
      </c>
      <c r="K170" s="277">
        <v>0</v>
      </c>
      <c r="L170" s="963">
        <v>0</v>
      </c>
      <c r="M170" s="579">
        <f t="shared" ref="M170" si="192">N170+O170+P170</f>
        <v>0</v>
      </c>
      <c r="N170" s="573">
        <v>0</v>
      </c>
      <c r="O170" s="573">
        <v>0</v>
      </c>
      <c r="P170" s="573">
        <v>0</v>
      </c>
      <c r="Q170" s="575">
        <v>0</v>
      </c>
      <c r="R170" s="953"/>
      <c r="S170" s="804"/>
    </row>
    <row r="171" spans="1:19" ht="39" customHeight="1" x14ac:dyDescent="0.25">
      <c r="A171" s="92" t="s">
        <v>556</v>
      </c>
      <c r="B171" s="934" t="s">
        <v>685</v>
      </c>
      <c r="C171" s="946">
        <f>SUM(D171:G171)</f>
        <v>1127.0999999999999</v>
      </c>
      <c r="D171" s="803">
        <f>SUM(D172)</f>
        <v>10</v>
      </c>
      <c r="E171" s="803">
        <f t="shared" ref="E171:G171" si="193">SUM(E172)</f>
        <v>1117.0999999999999</v>
      </c>
      <c r="F171" s="803">
        <f t="shared" si="193"/>
        <v>0</v>
      </c>
      <c r="G171" s="964">
        <f t="shared" si="193"/>
        <v>0</v>
      </c>
      <c r="H171" s="946">
        <f>SUM(I171:L171)</f>
        <v>1127.0999999999999</v>
      </c>
      <c r="I171" s="803">
        <f t="shared" ref="I171:L171" si="194">SUM(I172)</f>
        <v>10</v>
      </c>
      <c r="J171" s="799">
        <f t="shared" si="194"/>
        <v>1117.0999999999999</v>
      </c>
      <c r="K171" s="803">
        <f t="shared" si="194"/>
        <v>0</v>
      </c>
      <c r="L171" s="964">
        <f t="shared" si="194"/>
        <v>0</v>
      </c>
      <c r="M171" s="968">
        <f>SUM(N171:Q171)</f>
        <v>0</v>
      </c>
      <c r="N171" s="803">
        <f t="shared" ref="N171:Q171" si="195">SUM(N172)</f>
        <v>0</v>
      </c>
      <c r="O171" s="803">
        <f t="shared" si="195"/>
        <v>0</v>
      </c>
      <c r="P171" s="800">
        <f t="shared" si="195"/>
        <v>0</v>
      </c>
      <c r="Q171" s="967">
        <f t="shared" si="195"/>
        <v>0</v>
      </c>
      <c r="R171" s="953"/>
      <c r="S171" s="804"/>
    </row>
    <row r="172" spans="1:19" ht="28.5" customHeight="1" x14ac:dyDescent="0.25">
      <c r="A172" s="810" t="s">
        <v>686</v>
      </c>
      <c r="B172" s="933" t="s">
        <v>687</v>
      </c>
      <c r="C172" s="605">
        <f t="shared" si="135"/>
        <v>1127.0999999999999</v>
      </c>
      <c r="D172" s="277">
        <v>10</v>
      </c>
      <c r="E172" s="277">
        <v>1117.0999999999999</v>
      </c>
      <c r="F172" s="277">
        <v>0</v>
      </c>
      <c r="G172" s="963">
        <v>0</v>
      </c>
      <c r="H172" s="605">
        <f t="shared" si="136"/>
        <v>1127.0999999999999</v>
      </c>
      <c r="I172" s="277">
        <v>10</v>
      </c>
      <c r="J172" s="27">
        <v>1117.0999999999999</v>
      </c>
      <c r="K172" s="277">
        <v>0</v>
      </c>
      <c r="L172" s="963">
        <v>0</v>
      </c>
      <c r="M172" s="579">
        <f t="shared" si="137"/>
        <v>0</v>
      </c>
      <c r="N172" s="277">
        <v>0</v>
      </c>
      <c r="O172" s="277">
        <v>0</v>
      </c>
      <c r="P172" s="277">
        <v>0</v>
      </c>
      <c r="Q172" s="963">
        <v>0</v>
      </c>
      <c r="R172" s="953"/>
      <c r="S172" s="804"/>
    </row>
    <row r="173" spans="1:19" ht="45" customHeight="1" x14ac:dyDescent="0.25">
      <c r="A173" s="810"/>
      <c r="B173" s="134" t="s">
        <v>688</v>
      </c>
      <c r="C173" s="603">
        <f>SUM(D173:G173)</f>
        <v>689</v>
      </c>
      <c r="D173" s="462">
        <f>D174+D177</f>
        <v>689</v>
      </c>
      <c r="E173" s="1231">
        <f t="shared" ref="E173:G173" si="196">E174+E177</f>
        <v>0</v>
      </c>
      <c r="F173" s="1231">
        <f t="shared" si="196"/>
        <v>0</v>
      </c>
      <c r="G173" s="1232">
        <f t="shared" si="196"/>
        <v>0</v>
      </c>
      <c r="H173" s="603">
        <f>SUM(I173:L173)</f>
        <v>689</v>
      </c>
      <c r="I173" s="462">
        <f t="shared" ref="I173:L173" si="197">I174+I177</f>
        <v>689</v>
      </c>
      <c r="J173" s="1231">
        <f t="shared" si="197"/>
        <v>0</v>
      </c>
      <c r="K173" s="1231">
        <f t="shared" si="197"/>
        <v>0</v>
      </c>
      <c r="L173" s="1232">
        <f t="shared" si="197"/>
        <v>0</v>
      </c>
      <c r="M173" s="603">
        <f>SUM(N173:Q173)</f>
        <v>650.70000000000005</v>
      </c>
      <c r="N173" s="462">
        <f t="shared" ref="N173:Q173" si="198">N174+N177</f>
        <v>650.70000000000005</v>
      </c>
      <c r="O173" s="1231">
        <f t="shared" si="198"/>
        <v>0</v>
      </c>
      <c r="P173" s="1231">
        <f t="shared" si="198"/>
        <v>0</v>
      </c>
      <c r="Q173" s="1232">
        <f t="shared" si="198"/>
        <v>0</v>
      </c>
      <c r="R173" s="956">
        <f>M173/C173*100</f>
        <v>94.441219158200298</v>
      </c>
      <c r="S173" s="804"/>
    </row>
    <row r="174" spans="1:19" ht="25.5" customHeight="1" x14ac:dyDescent="0.25">
      <c r="A174" s="817" t="s">
        <v>170</v>
      </c>
      <c r="B174" s="932" t="s">
        <v>689</v>
      </c>
      <c r="C174" s="944">
        <f>SUM(D174:G174)</f>
        <v>0</v>
      </c>
      <c r="D174" s="801">
        <f>SUM(D175:D176)</f>
        <v>0</v>
      </c>
      <c r="E174" s="802">
        <f t="shared" ref="E174:G174" si="199">SUM(E175:E176)</f>
        <v>0</v>
      </c>
      <c r="F174" s="802">
        <f t="shared" si="199"/>
        <v>0</v>
      </c>
      <c r="G174" s="962">
        <f t="shared" si="199"/>
        <v>0</v>
      </c>
      <c r="H174" s="944">
        <f>SUM(I174:L174)</f>
        <v>0</v>
      </c>
      <c r="I174" s="801">
        <f t="shared" ref="I174:L174" si="200">SUM(I175:I176)</f>
        <v>0</v>
      </c>
      <c r="J174" s="802">
        <f t="shared" si="200"/>
        <v>0</v>
      </c>
      <c r="K174" s="802">
        <f t="shared" si="200"/>
        <v>0</v>
      </c>
      <c r="L174" s="962">
        <f t="shared" si="200"/>
        <v>0</v>
      </c>
      <c r="M174" s="944">
        <f>SUM(N174:Q174)</f>
        <v>0</v>
      </c>
      <c r="N174" s="801">
        <f t="shared" ref="N174" si="201">SUM(N175:N176)</f>
        <v>0</v>
      </c>
      <c r="O174" s="802">
        <f t="shared" ref="O174" si="202">SUM(O175:O176)</f>
        <v>0</v>
      </c>
      <c r="P174" s="802">
        <f t="shared" ref="P174" si="203">SUM(P175:P176)</f>
        <v>0</v>
      </c>
      <c r="Q174" s="962">
        <f t="shared" ref="Q174" si="204">SUM(Q175:Q176)</f>
        <v>0</v>
      </c>
      <c r="R174" s="957"/>
      <c r="S174" s="804"/>
    </row>
    <row r="175" spans="1:19" ht="38.25" customHeight="1" x14ac:dyDescent="0.25">
      <c r="A175" s="810" t="s">
        <v>26</v>
      </c>
      <c r="B175" s="938" t="s">
        <v>642</v>
      </c>
      <c r="C175" s="945">
        <f t="shared" ref="C175" si="205">D175+E175+F175</f>
        <v>0</v>
      </c>
      <c r="D175" s="802">
        <v>0</v>
      </c>
      <c r="E175" s="802">
        <v>0</v>
      </c>
      <c r="F175" s="802">
        <v>0</v>
      </c>
      <c r="G175" s="962">
        <v>0</v>
      </c>
      <c r="H175" s="945">
        <f t="shared" ref="H175" si="206">I175+J175+K175</f>
        <v>0</v>
      </c>
      <c r="I175" s="802">
        <v>0</v>
      </c>
      <c r="J175" s="802">
        <v>0</v>
      </c>
      <c r="K175" s="802">
        <v>0</v>
      </c>
      <c r="L175" s="962">
        <v>0</v>
      </c>
      <c r="M175" s="945">
        <f t="shared" ref="M175" si="207">N175+O175+P175</f>
        <v>0</v>
      </c>
      <c r="N175" s="802">
        <v>0</v>
      </c>
      <c r="O175" s="802">
        <v>0</v>
      </c>
      <c r="P175" s="802">
        <v>0</v>
      </c>
      <c r="Q175" s="962">
        <v>0</v>
      </c>
      <c r="R175" s="957"/>
      <c r="S175" s="804"/>
    </row>
    <row r="176" spans="1:19" ht="28.5" customHeight="1" x14ac:dyDescent="0.25">
      <c r="A176" s="810" t="s">
        <v>27</v>
      </c>
      <c r="B176" s="939" t="s">
        <v>643</v>
      </c>
      <c r="C176" s="945">
        <f>D176+E176+F176</f>
        <v>0</v>
      </c>
      <c r="D176" s="802">
        <v>0</v>
      </c>
      <c r="E176" s="802">
        <v>0</v>
      </c>
      <c r="F176" s="802">
        <v>0</v>
      </c>
      <c r="G176" s="962">
        <v>0</v>
      </c>
      <c r="H176" s="945">
        <f>I176+J176+K176</f>
        <v>0</v>
      </c>
      <c r="I176" s="802">
        <v>0</v>
      </c>
      <c r="J176" s="802">
        <v>0</v>
      </c>
      <c r="K176" s="802">
        <v>0</v>
      </c>
      <c r="L176" s="962">
        <v>0</v>
      </c>
      <c r="M176" s="945">
        <f>N176+O176+P176</f>
        <v>0</v>
      </c>
      <c r="N176" s="802">
        <v>0</v>
      </c>
      <c r="O176" s="802">
        <v>0</v>
      </c>
      <c r="P176" s="802">
        <v>0</v>
      </c>
      <c r="Q176" s="962">
        <v>0</v>
      </c>
      <c r="R176" s="958"/>
      <c r="S176" s="804"/>
    </row>
    <row r="177" spans="1:19" ht="28.5" customHeight="1" x14ac:dyDescent="0.25">
      <c r="A177" s="817" t="s">
        <v>171</v>
      </c>
      <c r="B177" s="940" t="s">
        <v>646</v>
      </c>
      <c r="C177" s="944">
        <f>SUM(D177:G177)</f>
        <v>689</v>
      </c>
      <c r="D177" s="801">
        <f>SUM(D178:D179)</f>
        <v>689</v>
      </c>
      <c r="E177" s="801">
        <f t="shared" ref="E177:G177" si="208">SUM(E178:E179)</f>
        <v>0</v>
      </c>
      <c r="F177" s="801">
        <f t="shared" si="208"/>
        <v>0</v>
      </c>
      <c r="G177" s="961">
        <f t="shared" si="208"/>
        <v>0</v>
      </c>
      <c r="H177" s="944">
        <f>SUM(I177:L177)</f>
        <v>689</v>
      </c>
      <c r="I177" s="801">
        <f t="shared" ref="I177:L177" si="209">SUM(I178:I179)</f>
        <v>689</v>
      </c>
      <c r="J177" s="801">
        <f t="shared" si="209"/>
        <v>0</v>
      </c>
      <c r="K177" s="801">
        <f t="shared" si="209"/>
        <v>0</v>
      </c>
      <c r="L177" s="961">
        <f t="shared" si="209"/>
        <v>0</v>
      </c>
      <c r="M177" s="944">
        <f>SUM(N177:Q177)</f>
        <v>650.70000000000005</v>
      </c>
      <c r="N177" s="801">
        <f t="shared" ref="N177:Q177" si="210">SUM(N178:N179)</f>
        <v>650.70000000000005</v>
      </c>
      <c r="O177" s="801">
        <f t="shared" si="210"/>
        <v>0</v>
      </c>
      <c r="P177" s="801">
        <f t="shared" si="210"/>
        <v>0</v>
      </c>
      <c r="Q177" s="961">
        <f t="shared" si="210"/>
        <v>0</v>
      </c>
      <c r="R177" s="958"/>
      <c r="S177" s="804"/>
    </row>
    <row r="178" spans="1:19" ht="28.5" customHeight="1" x14ac:dyDescent="0.25">
      <c r="A178" s="810" t="s">
        <v>34</v>
      </c>
      <c r="B178" s="938" t="s">
        <v>648</v>
      </c>
      <c r="C178" s="945">
        <f t="shared" ref="C178:C179" si="211">D178+E178+F178</f>
        <v>0</v>
      </c>
      <c r="D178" s="802">
        <v>0</v>
      </c>
      <c r="E178" s="802">
        <v>0</v>
      </c>
      <c r="F178" s="802">
        <v>0</v>
      </c>
      <c r="G178" s="962">
        <v>0</v>
      </c>
      <c r="H178" s="945">
        <f t="shared" ref="H178:H179" si="212">I178+J178+K178</f>
        <v>0</v>
      </c>
      <c r="I178" s="802">
        <v>0</v>
      </c>
      <c r="J178" s="802">
        <v>0</v>
      </c>
      <c r="K178" s="802">
        <v>0</v>
      </c>
      <c r="L178" s="962">
        <v>0</v>
      </c>
      <c r="M178" s="945">
        <f t="shared" ref="M178:M179" si="213">N178+O178+P178</f>
        <v>0</v>
      </c>
      <c r="N178" s="802">
        <v>0</v>
      </c>
      <c r="O178" s="802">
        <v>0</v>
      </c>
      <c r="P178" s="802">
        <v>0</v>
      </c>
      <c r="Q178" s="962">
        <v>0</v>
      </c>
      <c r="R178" s="958"/>
      <c r="S178" s="804"/>
    </row>
    <row r="179" spans="1:19" ht="37.5" customHeight="1" x14ac:dyDescent="0.25">
      <c r="A179" s="810" t="s">
        <v>115</v>
      </c>
      <c r="B179" s="939" t="s">
        <v>647</v>
      </c>
      <c r="C179" s="945">
        <f t="shared" si="211"/>
        <v>689</v>
      </c>
      <c r="D179" s="802">
        <v>689</v>
      </c>
      <c r="E179" s="802">
        <v>0</v>
      </c>
      <c r="F179" s="802">
        <v>0</v>
      </c>
      <c r="G179" s="962">
        <v>0</v>
      </c>
      <c r="H179" s="945">
        <f t="shared" si="212"/>
        <v>689</v>
      </c>
      <c r="I179" s="802">
        <v>689</v>
      </c>
      <c r="J179" s="802">
        <v>0</v>
      </c>
      <c r="K179" s="802">
        <v>0</v>
      </c>
      <c r="L179" s="962">
        <v>0</v>
      </c>
      <c r="M179" s="945">
        <f t="shared" si="213"/>
        <v>650.70000000000005</v>
      </c>
      <c r="N179" s="802">
        <v>650.70000000000005</v>
      </c>
      <c r="O179" s="802">
        <v>0</v>
      </c>
      <c r="P179" s="802">
        <v>0</v>
      </c>
      <c r="Q179" s="962">
        <v>0</v>
      </c>
      <c r="R179" s="958"/>
      <c r="S179" s="804"/>
    </row>
    <row r="180" spans="1:19" ht="36" x14ac:dyDescent="0.25">
      <c r="A180" s="61"/>
      <c r="B180" s="134" t="s">
        <v>690</v>
      </c>
      <c r="C180" s="48">
        <f>SUM(D180:G180)</f>
        <v>5804.9</v>
      </c>
      <c r="D180" s="20">
        <f>SUM(D181)</f>
        <v>3584</v>
      </c>
      <c r="E180" s="20">
        <f t="shared" ref="E180:G180" si="214">SUM(E181)</f>
        <v>2220.9</v>
      </c>
      <c r="F180" s="20">
        <f t="shared" si="214"/>
        <v>0</v>
      </c>
      <c r="G180" s="49">
        <f t="shared" si="214"/>
        <v>0</v>
      </c>
      <c r="H180" s="48">
        <f>SUM(I180:L180)</f>
        <v>5804.9</v>
      </c>
      <c r="I180" s="20">
        <f t="shared" ref="I180:L180" si="215">SUM(I181)</f>
        <v>3584</v>
      </c>
      <c r="J180" s="20">
        <f t="shared" si="215"/>
        <v>2220.9</v>
      </c>
      <c r="K180" s="20">
        <f t="shared" si="215"/>
        <v>0</v>
      </c>
      <c r="L180" s="49">
        <f t="shared" si="215"/>
        <v>0</v>
      </c>
      <c r="M180" s="603">
        <f>SUM(N180:Q180)</f>
        <v>0</v>
      </c>
      <c r="N180" s="462">
        <f t="shared" ref="N180:Q180" si="216">SUM(N181)</f>
        <v>0</v>
      </c>
      <c r="O180" s="462">
        <f t="shared" si="216"/>
        <v>0</v>
      </c>
      <c r="P180" s="462">
        <f t="shared" si="216"/>
        <v>0</v>
      </c>
      <c r="Q180" s="960">
        <f t="shared" si="216"/>
        <v>0</v>
      </c>
      <c r="R180" s="341">
        <f>M180/C180*100</f>
        <v>0</v>
      </c>
      <c r="S180" s="804"/>
    </row>
    <row r="181" spans="1:19" ht="25.5" customHeight="1" x14ac:dyDescent="0.25">
      <c r="A181" s="92" t="s">
        <v>170</v>
      </c>
      <c r="B181" s="934" t="s">
        <v>691</v>
      </c>
      <c r="C181" s="325">
        <f>SUM(D181:G181)</f>
        <v>5804.9</v>
      </c>
      <c r="D181" s="799">
        <f>SUM(D182:D183)</f>
        <v>3584</v>
      </c>
      <c r="E181" s="799">
        <f t="shared" ref="E181:G181" si="217">SUM(E182:E183)</f>
        <v>2220.9</v>
      </c>
      <c r="F181" s="799">
        <f t="shared" si="217"/>
        <v>0</v>
      </c>
      <c r="G181" s="943">
        <f t="shared" si="217"/>
        <v>0</v>
      </c>
      <c r="H181" s="325">
        <f>SUM(I181:L181)</f>
        <v>5804.9</v>
      </c>
      <c r="I181" s="799">
        <f t="shared" ref="I181:L181" si="218">SUM(I182:I183)</f>
        <v>3584</v>
      </c>
      <c r="J181" s="799">
        <f t="shared" si="218"/>
        <v>2220.9</v>
      </c>
      <c r="K181" s="799">
        <f t="shared" si="218"/>
        <v>0</v>
      </c>
      <c r="L181" s="943">
        <f t="shared" si="218"/>
        <v>0</v>
      </c>
      <c r="M181" s="1181">
        <f>SUM(N181:Q181)</f>
        <v>0</v>
      </c>
      <c r="N181" s="803">
        <f t="shared" ref="N181:Q181" si="219">SUM(N182:N183)</f>
        <v>0</v>
      </c>
      <c r="O181" s="803">
        <f t="shared" si="219"/>
        <v>0</v>
      </c>
      <c r="P181" s="803">
        <f t="shared" si="219"/>
        <v>0</v>
      </c>
      <c r="Q181" s="964">
        <f t="shared" si="219"/>
        <v>0</v>
      </c>
      <c r="R181" s="951"/>
      <c r="S181" s="804"/>
    </row>
    <row r="182" spans="1:19" ht="36.75" customHeight="1" x14ac:dyDescent="0.25">
      <c r="A182" s="61" t="s">
        <v>26</v>
      </c>
      <c r="B182" s="54" t="s">
        <v>692</v>
      </c>
      <c r="C182" s="1029">
        <f t="shared" ref="C182:C183" si="220">D182+E182+F182</f>
        <v>3584</v>
      </c>
      <c r="D182" s="1113">
        <v>3584</v>
      </c>
      <c r="E182" s="1113">
        <v>0</v>
      </c>
      <c r="F182" s="1113">
        <v>0</v>
      </c>
      <c r="G182" s="1244">
        <v>0</v>
      </c>
      <c r="H182" s="1029">
        <f t="shared" ref="H182:H183" si="221">I182+J182+K182</f>
        <v>3584</v>
      </c>
      <c r="I182" s="1113">
        <v>3584</v>
      </c>
      <c r="J182" s="1113">
        <v>0</v>
      </c>
      <c r="K182" s="1113">
        <v>0</v>
      </c>
      <c r="L182" s="1244">
        <v>0</v>
      </c>
      <c r="M182" s="1245">
        <f t="shared" ref="M182:M183" si="222">N182+O182+P182</f>
        <v>0</v>
      </c>
      <c r="N182" s="558">
        <v>0</v>
      </c>
      <c r="O182" s="558">
        <v>0</v>
      </c>
      <c r="P182" s="558">
        <v>0</v>
      </c>
      <c r="Q182" s="1246">
        <v>0</v>
      </c>
      <c r="R182" s="891"/>
      <c r="S182" s="804"/>
    </row>
    <row r="183" spans="1:19" ht="27" customHeight="1" x14ac:dyDescent="0.25">
      <c r="A183" s="61" t="s">
        <v>27</v>
      </c>
      <c r="B183" s="54" t="s">
        <v>693</v>
      </c>
      <c r="C183" s="424">
        <f t="shared" si="220"/>
        <v>2220.9</v>
      </c>
      <c r="D183" s="425">
        <v>0</v>
      </c>
      <c r="E183" s="425">
        <v>2220.9</v>
      </c>
      <c r="F183" s="425">
        <v>0</v>
      </c>
      <c r="G183" s="427">
        <v>0</v>
      </c>
      <c r="H183" s="424">
        <f t="shared" si="221"/>
        <v>2220.9</v>
      </c>
      <c r="I183" s="425">
        <v>0</v>
      </c>
      <c r="J183" s="425">
        <v>2220.9</v>
      </c>
      <c r="K183" s="425">
        <v>0</v>
      </c>
      <c r="L183" s="427">
        <v>0</v>
      </c>
      <c r="M183" s="1245">
        <f t="shared" si="222"/>
        <v>0</v>
      </c>
      <c r="N183" s="558">
        <v>0</v>
      </c>
      <c r="O183" s="558">
        <v>0</v>
      </c>
      <c r="P183" s="558">
        <v>0</v>
      </c>
      <c r="Q183" s="1246">
        <v>0</v>
      </c>
      <c r="R183" s="891"/>
      <c r="S183" s="804"/>
    </row>
    <row r="184" spans="1:19" ht="24.6" customHeight="1" thickBot="1" x14ac:dyDescent="0.3">
      <c r="A184" s="941"/>
      <c r="B184" s="942" t="s">
        <v>131</v>
      </c>
      <c r="C184" s="965">
        <f>SUM(D184:G184)</f>
        <v>340793.81999999995</v>
      </c>
      <c r="D184" s="966">
        <f>D127+D138+D150+D173+D180</f>
        <v>93486.42</v>
      </c>
      <c r="E184" s="948">
        <f t="shared" ref="E184:G184" si="223">E127+E138+E150+E173+E180</f>
        <v>247307.39999999997</v>
      </c>
      <c r="F184" s="948">
        <f t="shared" si="223"/>
        <v>0</v>
      </c>
      <c r="G184" s="942">
        <f t="shared" si="223"/>
        <v>0</v>
      </c>
      <c r="H184" s="947">
        <f>SUM(I184:L184)</f>
        <v>340793.81999999995</v>
      </c>
      <c r="I184" s="948">
        <f t="shared" ref="I184:L184" si="224">I127+I138+I150+I173+I180</f>
        <v>93486.42</v>
      </c>
      <c r="J184" s="948">
        <f t="shared" si="224"/>
        <v>247307.39999999997</v>
      </c>
      <c r="K184" s="948">
        <f t="shared" si="224"/>
        <v>0</v>
      </c>
      <c r="L184" s="942">
        <f t="shared" si="224"/>
        <v>0</v>
      </c>
      <c r="M184" s="965">
        <f>SUM(N184:Q184)</f>
        <v>69792.790000000008</v>
      </c>
      <c r="N184" s="966">
        <f t="shared" ref="N184:Q184" si="225">N127+N138+N150+N173+N180</f>
        <v>23149.21</v>
      </c>
      <c r="O184" s="966">
        <f t="shared" si="225"/>
        <v>46643.58</v>
      </c>
      <c r="P184" s="966">
        <f t="shared" si="225"/>
        <v>0</v>
      </c>
      <c r="Q184" s="969">
        <f t="shared" si="225"/>
        <v>0</v>
      </c>
      <c r="R184" s="959">
        <f>M184/C184*100</f>
        <v>20.479476417735516</v>
      </c>
      <c r="S184" s="804"/>
    </row>
    <row r="185" spans="1:19" ht="23.45" customHeight="1" thickBot="1" x14ac:dyDescent="0.3">
      <c r="A185" s="1514" t="s">
        <v>346</v>
      </c>
      <c r="B185" s="1515"/>
      <c r="C185" s="1515"/>
      <c r="D185" s="1515"/>
      <c r="E185" s="1515"/>
      <c r="F185" s="1515"/>
      <c r="G185" s="1515"/>
      <c r="H185" s="1515"/>
      <c r="I185" s="1515"/>
      <c r="J185" s="1515"/>
      <c r="K185" s="1515"/>
      <c r="L185" s="1515"/>
      <c r="M185" s="1515"/>
      <c r="N185" s="1515"/>
      <c r="O185" s="1515"/>
      <c r="P185" s="1515"/>
      <c r="Q185" s="1515"/>
      <c r="R185" s="1526"/>
      <c r="S185" s="804"/>
    </row>
    <row r="186" spans="1:19" ht="42" customHeight="1" x14ac:dyDescent="0.25">
      <c r="A186" s="970" t="s">
        <v>170</v>
      </c>
      <c r="B186" s="971" t="s">
        <v>456</v>
      </c>
      <c r="C186" s="1247">
        <v>0</v>
      </c>
      <c r="D186" s="1248">
        <v>0</v>
      </c>
      <c r="E186" s="1248">
        <v>0</v>
      </c>
      <c r="F186" s="1248">
        <v>0</v>
      </c>
      <c r="G186" s="1249">
        <v>0</v>
      </c>
      <c r="H186" s="1247">
        <v>0</v>
      </c>
      <c r="I186" s="1248">
        <v>0</v>
      </c>
      <c r="J186" s="1248">
        <v>0</v>
      </c>
      <c r="K186" s="1248">
        <v>0</v>
      </c>
      <c r="L186" s="1249">
        <v>0</v>
      </c>
      <c r="M186" s="1247">
        <v>0</v>
      </c>
      <c r="N186" s="1248">
        <v>0</v>
      </c>
      <c r="O186" s="1248">
        <v>0</v>
      </c>
      <c r="P186" s="1248">
        <v>0</v>
      </c>
      <c r="Q186" s="1249">
        <v>0</v>
      </c>
      <c r="R186" s="974"/>
      <c r="S186" s="804"/>
    </row>
    <row r="187" spans="1:19" ht="36" customHeight="1" x14ac:dyDescent="0.25">
      <c r="A187" s="92" t="s">
        <v>171</v>
      </c>
      <c r="B187" s="972" t="s">
        <v>457</v>
      </c>
      <c r="C187" s="1109">
        <v>0</v>
      </c>
      <c r="D187" s="796">
        <v>0</v>
      </c>
      <c r="E187" s="796">
        <v>0</v>
      </c>
      <c r="F187" s="796">
        <v>0</v>
      </c>
      <c r="G187" s="1126">
        <v>0</v>
      </c>
      <c r="H187" s="1109">
        <v>0</v>
      </c>
      <c r="I187" s="796">
        <v>0</v>
      </c>
      <c r="J187" s="796">
        <v>0</v>
      </c>
      <c r="K187" s="796">
        <v>0</v>
      </c>
      <c r="L187" s="1126">
        <v>0</v>
      </c>
      <c r="M187" s="1109">
        <v>0</v>
      </c>
      <c r="N187" s="796">
        <v>0</v>
      </c>
      <c r="O187" s="796">
        <v>0</v>
      </c>
      <c r="P187" s="796">
        <v>0</v>
      </c>
      <c r="Q187" s="1126">
        <v>0</v>
      </c>
      <c r="R187" s="975"/>
      <c r="S187" s="804"/>
    </row>
    <row r="188" spans="1:19" ht="39.75" customHeight="1" x14ac:dyDescent="0.25">
      <c r="A188" s="92" t="s">
        <v>398</v>
      </c>
      <c r="B188" s="972" t="s">
        <v>458</v>
      </c>
      <c r="C188" s="1109">
        <v>0</v>
      </c>
      <c r="D188" s="796">
        <v>0</v>
      </c>
      <c r="E188" s="796">
        <v>0</v>
      </c>
      <c r="F188" s="796">
        <v>0</v>
      </c>
      <c r="G188" s="1126">
        <v>0</v>
      </c>
      <c r="H188" s="1109">
        <v>0</v>
      </c>
      <c r="I188" s="796">
        <v>0</v>
      </c>
      <c r="J188" s="796">
        <v>0</v>
      </c>
      <c r="K188" s="796">
        <v>0</v>
      </c>
      <c r="L188" s="1126">
        <v>0</v>
      </c>
      <c r="M188" s="1109">
        <v>0</v>
      </c>
      <c r="N188" s="796">
        <v>0</v>
      </c>
      <c r="O188" s="796">
        <v>0</v>
      </c>
      <c r="P188" s="796">
        <v>0</v>
      </c>
      <c r="Q188" s="1126">
        <v>0</v>
      </c>
      <c r="R188" s="975"/>
      <c r="S188" s="804"/>
    </row>
    <row r="189" spans="1:19" ht="38.25" customHeight="1" x14ac:dyDescent="0.25">
      <c r="A189" s="92" t="s">
        <v>389</v>
      </c>
      <c r="B189" s="972" t="s">
        <v>459</v>
      </c>
      <c r="C189" s="1109">
        <v>0</v>
      </c>
      <c r="D189" s="796">
        <v>0</v>
      </c>
      <c r="E189" s="796">
        <v>0</v>
      </c>
      <c r="F189" s="796">
        <v>0</v>
      </c>
      <c r="G189" s="1126">
        <v>0</v>
      </c>
      <c r="H189" s="1109">
        <v>0</v>
      </c>
      <c r="I189" s="796">
        <v>0</v>
      </c>
      <c r="J189" s="796">
        <v>0</v>
      </c>
      <c r="K189" s="796">
        <v>0</v>
      </c>
      <c r="L189" s="1126">
        <v>0</v>
      </c>
      <c r="M189" s="1109">
        <v>0</v>
      </c>
      <c r="N189" s="796">
        <v>0</v>
      </c>
      <c r="O189" s="796">
        <v>0</v>
      </c>
      <c r="P189" s="796">
        <v>0</v>
      </c>
      <c r="Q189" s="1126">
        <v>0</v>
      </c>
      <c r="R189" s="975"/>
      <c r="S189" s="804"/>
    </row>
    <row r="190" spans="1:19" ht="38.25" customHeight="1" x14ac:dyDescent="0.25">
      <c r="A190" s="92" t="s">
        <v>460</v>
      </c>
      <c r="B190" s="972" t="s">
        <v>461</v>
      </c>
      <c r="C190" s="1109">
        <f>SUM(D190:G190)</f>
        <v>500</v>
      </c>
      <c r="D190" s="796">
        <f>SUM(D191:D193)</f>
        <v>500</v>
      </c>
      <c r="E190" s="796">
        <f t="shared" ref="E190:G190" si="226">SUM(E191:E193)</f>
        <v>0</v>
      </c>
      <c r="F190" s="796">
        <f t="shared" si="226"/>
        <v>0</v>
      </c>
      <c r="G190" s="1126">
        <f t="shared" si="226"/>
        <v>0</v>
      </c>
      <c r="H190" s="1109">
        <f>SUM(I190:L190)</f>
        <v>500</v>
      </c>
      <c r="I190" s="796">
        <f t="shared" ref="I190:L190" si="227">SUM(I191:I193)</f>
        <v>500</v>
      </c>
      <c r="J190" s="796">
        <f t="shared" si="227"/>
        <v>0</v>
      </c>
      <c r="K190" s="796">
        <f t="shared" si="227"/>
        <v>0</v>
      </c>
      <c r="L190" s="1126">
        <f t="shared" si="227"/>
        <v>0</v>
      </c>
      <c r="M190" s="1109">
        <f>SUM(N190:Q190)</f>
        <v>0</v>
      </c>
      <c r="N190" s="796">
        <f t="shared" ref="N190:Q190" si="228">SUM(N191:N193)</f>
        <v>0</v>
      </c>
      <c r="O190" s="796">
        <f t="shared" si="228"/>
        <v>0</v>
      </c>
      <c r="P190" s="796">
        <f t="shared" si="228"/>
        <v>0</v>
      </c>
      <c r="Q190" s="1126">
        <f t="shared" si="228"/>
        <v>0</v>
      </c>
      <c r="R190" s="975"/>
      <c r="S190" s="804"/>
    </row>
    <row r="191" spans="1:19" ht="68.25" customHeight="1" x14ac:dyDescent="0.25">
      <c r="A191" s="849" t="s">
        <v>62</v>
      </c>
      <c r="B191" s="973" t="s">
        <v>462</v>
      </c>
      <c r="C191" s="1106">
        <f>D191+E191+F191</f>
        <v>250</v>
      </c>
      <c r="D191" s="795">
        <v>250</v>
      </c>
      <c r="E191" s="795">
        <v>0</v>
      </c>
      <c r="F191" s="795">
        <v>0</v>
      </c>
      <c r="G191" s="1123">
        <v>0</v>
      </c>
      <c r="H191" s="1106">
        <f>I191+J191+K191</f>
        <v>250</v>
      </c>
      <c r="I191" s="795">
        <v>250</v>
      </c>
      <c r="J191" s="795">
        <v>0</v>
      </c>
      <c r="K191" s="795">
        <v>0</v>
      </c>
      <c r="L191" s="1123">
        <v>0</v>
      </c>
      <c r="M191" s="1106">
        <f>N191+O191+P191</f>
        <v>0</v>
      </c>
      <c r="N191" s="795">
        <v>0</v>
      </c>
      <c r="O191" s="795">
        <v>0</v>
      </c>
      <c r="P191" s="795">
        <v>0</v>
      </c>
      <c r="Q191" s="1123">
        <v>0</v>
      </c>
      <c r="R191" s="976"/>
      <c r="S191" s="804"/>
    </row>
    <row r="192" spans="1:19" ht="64.5" customHeight="1" x14ac:dyDescent="0.25">
      <c r="A192" s="61" t="s">
        <v>66</v>
      </c>
      <c r="B192" s="973" t="s">
        <v>463</v>
      </c>
      <c r="C192" s="1106">
        <f>D192</f>
        <v>150</v>
      </c>
      <c r="D192" s="795">
        <v>150</v>
      </c>
      <c r="E192" s="795">
        <v>0</v>
      </c>
      <c r="F192" s="795">
        <v>0</v>
      </c>
      <c r="G192" s="1123">
        <v>0</v>
      </c>
      <c r="H192" s="1106">
        <f>I192</f>
        <v>150</v>
      </c>
      <c r="I192" s="795">
        <v>150</v>
      </c>
      <c r="J192" s="795">
        <v>0</v>
      </c>
      <c r="K192" s="795">
        <v>0</v>
      </c>
      <c r="L192" s="1123">
        <v>0</v>
      </c>
      <c r="M192" s="1106">
        <f>N192</f>
        <v>0</v>
      </c>
      <c r="N192" s="795">
        <v>0</v>
      </c>
      <c r="O192" s="795">
        <v>0</v>
      </c>
      <c r="P192" s="795">
        <v>0</v>
      </c>
      <c r="Q192" s="1123">
        <v>0</v>
      </c>
      <c r="R192" s="976"/>
      <c r="S192" s="804"/>
    </row>
    <row r="193" spans="1:19" ht="40.5" customHeight="1" x14ac:dyDescent="0.25">
      <c r="A193" s="61" t="s">
        <v>464</v>
      </c>
      <c r="B193" s="973" t="s">
        <v>465</v>
      </c>
      <c r="C193" s="1106">
        <f>D193</f>
        <v>100</v>
      </c>
      <c r="D193" s="795">
        <v>100</v>
      </c>
      <c r="E193" s="795">
        <v>0</v>
      </c>
      <c r="F193" s="795">
        <v>0</v>
      </c>
      <c r="G193" s="1123">
        <v>0</v>
      </c>
      <c r="H193" s="1106">
        <f>I193</f>
        <v>100</v>
      </c>
      <c r="I193" s="795">
        <v>100</v>
      </c>
      <c r="J193" s="795">
        <v>0</v>
      </c>
      <c r="K193" s="795">
        <v>0</v>
      </c>
      <c r="L193" s="1123">
        <v>0</v>
      </c>
      <c r="M193" s="1106">
        <f>N193</f>
        <v>0</v>
      </c>
      <c r="N193" s="795">
        <v>0</v>
      </c>
      <c r="O193" s="795">
        <v>0</v>
      </c>
      <c r="P193" s="795">
        <v>0</v>
      </c>
      <c r="Q193" s="1123">
        <v>0</v>
      </c>
      <c r="R193" s="976"/>
      <c r="S193" s="804"/>
    </row>
    <row r="194" spans="1:19" ht="21" customHeight="1" thickBot="1" x14ac:dyDescent="0.3">
      <c r="A194" s="918"/>
      <c r="B194" s="942" t="s">
        <v>131</v>
      </c>
      <c r="C194" s="1041">
        <f>SUM(D194:G194)</f>
        <v>500</v>
      </c>
      <c r="D194" s="1236">
        <f>D186+D187+D188+D189+D190</f>
        <v>500</v>
      </c>
      <c r="E194" s="1236">
        <f t="shared" ref="E194:G194" si="229">E186+E187+E188+E189+E190</f>
        <v>0</v>
      </c>
      <c r="F194" s="1236">
        <f t="shared" si="229"/>
        <v>0</v>
      </c>
      <c r="G194" s="1237">
        <f t="shared" si="229"/>
        <v>0</v>
      </c>
      <c r="H194" s="1041">
        <f>SUM(I194:L194)</f>
        <v>500</v>
      </c>
      <c r="I194" s="1236">
        <f t="shared" ref="I194:L194" si="230">I186+I187+I188+I189+I190</f>
        <v>500</v>
      </c>
      <c r="J194" s="1236">
        <f t="shared" si="230"/>
        <v>0</v>
      </c>
      <c r="K194" s="1236">
        <f t="shared" si="230"/>
        <v>0</v>
      </c>
      <c r="L194" s="1237">
        <f t="shared" si="230"/>
        <v>0</v>
      </c>
      <c r="M194" s="1041">
        <f>SUM(N194:Q194)</f>
        <v>0</v>
      </c>
      <c r="N194" s="1236">
        <f t="shared" ref="N194:Q194" si="231">N186+N187+N188+N189+N190</f>
        <v>0</v>
      </c>
      <c r="O194" s="1236">
        <f t="shared" si="231"/>
        <v>0</v>
      </c>
      <c r="P194" s="1236">
        <f t="shared" si="231"/>
        <v>0</v>
      </c>
      <c r="Q194" s="1237">
        <f t="shared" si="231"/>
        <v>0</v>
      </c>
      <c r="R194" s="977">
        <f>M194/C194*100</f>
        <v>0</v>
      </c>
      <c r="S194" s="804"/>
    </row>
    <row r="195" spans="1:19" ht="31.9" customHeight="1" thickBot="1" x14ac:dyDescent="0.3">
      <c r="A195" s="1527" t="s">
        <v>484</v>
      </c>
      <c r="B195" s="1528"/>
      <c r="C195" s="1528"/>
      <c r="D195" s="1528"/>
      <c r="E195" s="1528"/>
      <c r="F195" s="1528"/>
      <c r="G195" s="1528"/>
      <c r="H195" s="1528"/>
      <c r="I195" s="1528"/>
      <c r="J195" s="1528"/>
      <c r="K195" s="1528"/>
      <c r="L195" s="1528"/>
      <c r="M195" s="1528"/>
      <c r="N195" s="1528"/>
      <c r="O195" s="1528"/>
      <c r="P195" s="1528"/>
      <c r="Q195" s="1528"/>
      <c r="R195" s="1529"/>
      <c r="S195" s="804"/>
    </row>
    <row r="196" spans="1:19" ht="52.5" customHeight="1" x14ac:dyDescent="0.25">
      <c r="A196" s="978">
        <v>1</v>
      </c>
      <c r="B196" s="979" t="s">
        <v>476</v>
      </c>
      <c r="C196" s="1250">
        <f>SUM(D196:G196)</f>
        <v>446</v>
      </c>
      <c r="D196" s="1251">
        <f>SUM(D197)</f>
        <v>446</v>
      </c>
      <c r="E196" s="1251">
        <f t="shared" ref="E196:G196" si="232">SUM(E197)</f>
        <v>0</v>
      </c>
      <c r="F196" s="1251">
        <f t="shared" si="232"/>
        <v>0</v>
      </c>
      <c r="G196" s="1252">
        <f t="shared" si="232"/>
        <v>0</v>
      </c>
      <c r="H196" s="1250">
        <f>SUM(I196:L196)</f>
        <v>446</v>
      </c>
      <c r="I196" s="1251">
        <f t="shared" ref="I196:L196" si="233">SUM(I197)</f>
        <v>446</v>
      </c>
      <c r="J196" s="1251">
        <f t="shared" si="233"/>
        <v>0</v>
      </c>
      <c r="K196" s="1251">
        <f t="shared" si="233"/>
        <v>0</v>
      </c>
      <c r="L196" s="1252">
        <f t="shared" si="233"/>
        <v>0</v>
      </c>
      <c r="M196" s="1250">
        <f>SUM(N196:Q196)</f>
        <v>87.2</v>
      </c>
      <c r="N196" s="1251">
        <f t="shared" ref="N196:Q196" si="234">SUM(N197)</f>
        <v>87.2</v>
      </c>
      <c r="O196" s="1251">
        <f t="shared" si="234"/>
        <v>0</v>
      </c>
      <c r="P196" s="1251">
        <f t="shared" si="234"/>
        <v>0</v>
      </c>
      <c r="Q196" s="1252">
        <f t="shared" si="234"/>
        <v>0</v>
      </c>
      <c r="R196" s="984"/>
      <c r="S196" s="804"/>
    </row>
    <row r="197" spans="1:19" ht="48" customHeight="1" x14ac:dyDescent="0.25">
      <c r="A197" s="844" t="s">
        <v>27</v>
      </c>
      <c r="B197" s="209" t="s">
        <v>477</v>
      </c>
      <c r="C197" s="1253">
        <f>D197+E197+F197</f>
        <v>446</v>
      </c>
      <c r="D197" s="1254">
        <v>446</v>
      </c>
      <c r="E197" s="1254">
        <v>0</v>
      </c>
      <c r="F197" s="1254">
        <v>0</v>
      </c>
      <c r="G197" s="1255">
        <v>0</v>
      </c>
      <c r="H197" s="1253">
        <f>I197+J197+K197</f>
        <v>446</v>
      </c>
      <c r="I197" s="1254">
        <v>446</v>
      </c>
      <c r="J197" s="1254">
        <v>0</v>
      </c>
      <c r="K197" s="1254">
        <v>0</v>
      </c>
      <c r="L197" s="1255">
        <v>0</v>
      </c>
      <c r="M197" s="1253">
        <f>N197+O197+P197</f>
        <v>87.2</v>
      </c>
      <c r="N197" s="1254">
        <v>87.2</v>
      </c>
      <c r="O197" s="1254">
        <v>0</v>
      </c>
      <c r="P197" s="1254">
        <v>0</v>
      </c>
      <c r="Q197" s="1255">
        <v>0</v>
      </c>
      <c r="R197" s="985"/>
      <c r="S197" s="804"/>
    </row>
    <row r="198" spans="1:19" ht="62.25" customHeight="1" x14ac:dyDescent="0.25">
      <c r="A198" s="716">
        <v>2</v>
      </c>
      <c r="B198" s="980" t="s">
        <v>478</v>
      </c>
      <c r="C198" s="1256">
        <f>SUM(D198:G198)</f>
        <v>102.5</v>
      </c>
      <c r="D198" s="1115">
        <f>SUM(D199:D200)</f>
        <v>77.5</v>
      </c>
      <c r="E198" s="1115">
        <f t="shared" ref="E198:G198" si="235">SUM(E199:E200)</f>
        <v>25</v>
      </c>
      <c r="F198" s="1115">
        <f t="shared" si="235"/>
        <v>0</v>
      </c>
      <c r="G198" s="1257">
        <f t="shared" si="235"/>
        <v>0</v>
      </c>
      <c r="H198" s="1256">
        <f>SUM(I198:L198)</f>
        <v>102.5</v>
      </c>
      <c r="I198" s="1115">
        <f t="shared" ref="I198:L198" si="236">SUM(I199:I200)</f>
        <v>77.5</v>
      </c>
      <c r="J198" s="1115">
        <f t="shared" si="236"/>
        <v>25</v>
      </c>
      <c r="K198" s="1115">
        <f t="shared" si="236"/>
        <v>0</v>
      </c>
      <c r="L198" s="1257">
        <f t="shared" si="236"/>
        <v>0</v>
      </c>
      <c r="M198" s="1256">
        <f>SUM(N198:Q198)</f>
        <v>8.9</v>
      </c>
      <c r="N198" s="1115">
        <f t="shared" ref="N198:Q198" si="237">SUM(N199:N200)</f>
        <v>8.9</v>
      </c>
      <c r="O198" s="1115">
        <f t="shared" si="237"/>
        <v>0</v>
      </c>
      <c r="P198" s="1115">
        <f t="shared" si="237"/>
        <v>0</v>
      </c>
      <c r="Q198" s="1257">
        <f t="shared" si="237"/>
        <v>0</v>
      </c>
      <c r="R198" s="986"/>
      <c r="S198" s="804"/>
    </row>
    <row r="199" spans="1:19" ht="48.75" customHeight="1" x14ac:dyDescent="0.25">
      <c r="A199" s="706" t="s">
        <v>34</v>
      </c>
      <c r="B199" s="209" t="s">
        <v>480</v>
      </c>
      <c r="C199" s="1253">
        <f t="shared" ref="C199:C200" si="238">SUM(D199:G199)</f>
        <v>25.5</v>
      </c>
      <c r="D199" s="1113">
        <v>0.5</v>
      </c>
      <c r="E199" s="1113">
        <v>25</v>
      </c>
      <c r="F199" s="1113">
        <v>0</v>
      </c>
      <c r="G199" s="1244">
        <v>0</v>
      </c>
      <c r="H199" s="1253">
        <f t="shared" ref="H199:H200" si="239">SUM(I199:L199)</f>
        <v>25.5</v>
      </c>
      <c r="I199" s="1113">
        <v>0.5</v>
      </c>
      <c r="J199" s="1113">
        <v>25</v>
      </c>
      <c r="K199" s="1113">
        <v>0</v>
      </c>
      <c r="L199" s="1244">
        <v>0</v>
      </c>
      <c r="M199" s="1253">
        <f t="shared" ref="M199:M200" si="240">SUM(N199:Q199)</f>
        <v>0</v>
      </c>
      <c r="N199" s="1113">
        <v>0</v>
      </c>
      <c r="O199" s="1113">
        <v>0</v>
      </c>
      <c r="P199" s="1113">
        <v>0</v>
      </c>
      <c r="Q199" s="1244">
        <v>0</v>
      </c>
      <c r="R199" s="986"/>
      <c r="S199" s="804"/>
    </row>
    <row r="200" spans="1:19" ht="62.25" customHeight="1" x14ac:dyDescent="0.25">
      <c r="A200" s="706" t="s">
        <v>115</v>
      </c>
      <c r="B200" s="209" t="s">
        <v>479</v>
      </c>
      <c r="C200" s="1253">
        <f t="shared" si="238"/>
        <v>77</v>
      </c>
      <c r="D200" s="1113">
        <v>77</v>
      </c>
      <c r="E200" s="1113">
        <v>0</v>
      </c>
      <c r="F200" s="1113">
        <v>0</v>
      </c>
      <c r="G200" s="1244">
        <v>0</v>
      </c>
      <c r="H200" s="1253">
        <f t="shared" si="239"/>
        <v>77</v>
      </c>
      <c r="I200" s="1113">
        <v>77</v>
      </c>
      <c r="J200" s="1113">
        <v>0</v>
      </c>
      <c r="K200" s="1113">
        <v>0</v>
      </c>
      <c r="L200" s="1244">
        <v>0</v>
      </c>
      <c r="M200" s="1253">
        <f t="shared" si="240"/>
        <v>8.9</v>
      </c>
      <c r="N200" s="1113">
        <v>8.9</v>
      </c>
      <c r="O200" s="1113">
        <v>0</v>
      </c>
      <c r="P200" s="1113">
        <v>0</v>
      </c>
      <c r="Q200" s="1244">
        <v>0</v>
      </c>
      <c r="R200" s="986"/>
      <c r="S200" s="804"/>
    </row>
    <row r="201" spans="1:19" ht="49.5" customHeight="1" x14ac:dyDescent="0.25">
      <c r="A201" s="716">
        <v>3</v>
      </c>
      <c r="B201" s="980" t="s">
        <v>481</v>
      </c>
      <c r="C201" s="1256">
        <f>SUM(D201:G201)</f>
        <v>0.5</v>
      </c>
      <c r="D201" s="1115">
        <f>SUM(D202)</f>
        <v>0.5</v>
      </c>
      <c r="E201" s="1115">
        <f t="shared" ref="E201:G201" si="241">SUM(E202)</f>
        <v>0</v>
      </c>
      <c r="F201" s="1115">
        <f t="shared" si="241"/>
        <v>0</v>
      </c>
      <c r="G201" s="1257">
        <f t="shared" si="241"/>
        <v>0</v>
      </c>
      <c r="H201" s="1256">
        <f>SUM(I201:L201)</f>
        <v>0.5</v>
      </c>
      <c r="I201" s="1115">
        <f t="shared" ref="I201:L201" si="242">SUM(I202)</f>
        <v>0.5</v>
      </c>
      <c r="J201" s="1115">
        <f t="shared" si="242"/>
        <v>0</v>
      </c>
      <c r="K201" s="1115">
        <f t="shared" si="242"/>
        <v>0</v>
      </c>
      <c r="L201" s="1257">
        <f t="shared" si="242"/>
        <v>0</v>
      </c>
      <c r="M201" s="1256">
        <f>SUM(N201:Q201)</f>
        <v>0</v>
      </c>
      <c r="N201" s="1115">
        <f t="shared" ref="N201:Q201" si="243">SUM(N202)</f>
        <v>0</v>
      </c>
      <c r="O201" s="1115">
        <f t="shared" si="243"/>
        <v>0</v>
      </c>
      <c r="P201" s="1115">
        <f t="shared" si="243"/>
        <v>0</v>
      </c>
      <c r="Q201" s="1257">
        <f t="shared" si="243"/>
        <v>0</v>
      </c>
      <c r="R201" s="986"/>
      <c r="S201" s="804"/>
    </row>
    <row r="202" spans="1:19" ht="48" customHeight="1" x14ac:dyDescent="0.25">
      <c r="A202" s="706" t="s">
        <v>40</v>
      </c>
      <c r="B202" s="209" t="s">
        <v>482</v>
      </c>
      <c r="C202" s="1253">
        <f>SUM(D202:G202)</f>
        <v>0.5</v>
      </c>
      <c r="D202" s="1113">
        <v>0.5</v>
      </c>
      <c r="E202" s="1113">
        <v>0</v>
      </c>
      <c r="F202" s="1113">
        <v>0</v>
      </c>
      <c r="G202" s="1244">
        <v>0</v>
      </c>
      <c r="H202" s="1253">
        <f t="shared" ref="H202:H203" si="244">SUM(I202:L202)</f>
        <v>0.5</v>
      </c>
      <c r="I202" s="1113">
        <v>0.5</v>
      </c>
      <c r="J202" s="1113">
        <v>0</v>
      </c>
      <c r="K202" s="1113">
        <v>0</v>
      </c>
      <c r="L202" s="1244">
        <v>0</v>
      </c>
      <c r="M202" s="1253">
        <f t="shared" ref="M202:M203" si="245">SUM(N202:Q202)</f>
        <v>0</v>
      </c>
      <c r="N202" s="1113">
        <v>0</v>
      </c>
      <c r="O202" s="1113">
        <v>0</v>
      </c>
      <c r="P202" s="1113">
        <v>0</v>
      </c>
      <c r="Q202" s="1244">
        <v>0</v>
      </c>
      <c r="R202" s="986"/>
      <c r="S202" s="804"/>
    </row>
    <row r="203" spans="1:19" ht="18.75" customHeight="1" x14ac:dyDescent="0.25">
      <c r="A203" s="852" t="s">
        <v>389</v>
      </c>
      <c r="B203" s="981" t="s">
        <v>483</v>
      </c>
      <c r="C203" s="1256">
        <f>SUM(D203:G203)</f>
        <v>0</v>
      </c>
      <c r="D203" s="1115">
        <v>0</v>
      </c>
      <c r="E203" s="1115">
        <v>0</v>
      </c>
      <c r="F203" s="1115">
        <v>0</v>
      </c>
      <c r="G203" s="1257">
        <v>0</v>
      </c>
      <c r="H203" s="1256">
        <f t="shared" si="244"/>
        <v>0</v>
      </c>
      <c r="I203" s="1115">
        <v>0</v>
      </c>
      <c r="J203" s="1115">
        <v>0</v>
      </c>
      <c r="K203" s="1115">
        <v>0</v>
      </c>
      <c r="L203" s="1257">
        <v>0</v>
      </c>
      <c r="M203" s="1256">
        <f t="shared" si="245"/>
        <v>0</v>
      </c>
      <c r="N203" s="1115">
        <v>0</v>
      </c>
      <c r="O203" s="1115">
        <v>0</v>
      </c>
      <c r="P203" s="1115">
        <v>0</v>
      </c>
      <c r="Q203" s="1257">
        <v>0</v>
      </c>
      <c r="R203" s="986"/>
      <c r="S203" s="804"/>
    </row>
    <row r="204" spans="1:19" ht="24.6" customHeight="1" thickBot="1" x14ac:dyDescent="0.3">
      <c r="A204" s="982"/>
      <c r="B204" s="921" t="s">
        <v>102</v>
      </c>
      <c r="C204" s="1041">
        <f>SUM(D204:G204)</f>
        <v>549</v>
      </c>
      <c r="D204" s="1236">
        <f>D196+D198+D201+D203</f>
        <v>524</v>
      </c>
      <c r="E204" s="1236">
        <f t="shared" ref="E204:G204" si="246">E196+E198+E201+E203</f>
        <v>25</v>
      </c>
      <c r="F204" s="1236">
        <f t="shared" si="246"/>
        <v>0</v>
      </c>
      <c r="G204" s="1237">
        <f t="shared" si="246"/>
        <v>0</v>
      </c>
      <c r="H204" s="1041">
        <f>SUM(I204:L204)</f>
        <v>549</v>
      </c>
      <c r="I204" s="1236">
        <f t="shared" ref="I204:L204" si="247">I196+I198+I201+I203</f>
        <v>524</v>
      </c>
      <c r="J204" s="1236">
        <f t="shared" si="247"/>
        <v>25</v>
      </c>
      <c r="K204" s="1236">
        <f t="shared" si="247"/>
        <v>0</v>
      </c>
      <c r="L204" s="1237">
        <f t="shared" si="247"/>
        <v>0</v>
      </c>
      <c r="M204" s="1041">
        <f>SUM(N204:Q204)</f>
        <v>96.100000000000009</v>
      </c>
      <c r="N204" s="1236">
        <f t="shared" ref="N204:Q204" si="248">N196+N198+N201+N203</f>
        <v>96.100000000000009</v>
      </c>
      <c r="O204" s="1236">
        <f t="shared" si="248"/>
        <v>0</v>
      </c>
      <c r="P204" s="1236">
        <f t="shared" si="248"/>
        <v>0</v>
      </c>
      <c r="Q204" s="1237">
        <f t="shared" si="248"/>
        <v>0</v>
      </c>
      <c r="R204" s="987">
        <f>M204/C204*100</f>
        <v>17.504553734061933</v>
      </c>
      <c r="S204" s="804"/>
    </row>
    <row r="205" spans="1:19" ht="34.5" customHeight="1" thickBot="1" x14ac:dyDescent="0.3">
      <c r="A205" s="1514" t="s">
        <v>471</v>
      </c>
      <c r="B205" s="1515"/>
      <c r="C205" s="1515"/>
      <c r="D205" s="1515"/>
      <c r="E205" s="1515"/>
      <c r="F205" s="1515"/>
      <c r="G205" s="1515"/>
      <c r="H205" s="1515"/>
      <c r="I205" s="1515"/>
      <c r="J205" s="1515"/>
      <c r="K205" s="1515"/>
      <c r="L205" s="1515"/>
      <c r="M205" s="1515"/>
      <c r="N205" s="1515"/>
      <c r="O205" s="1515"/>
      <c r="P205" s="1515"/>
      <c r="Q205" s="1515"/>
      <c r="R205" s="1516"/>
      <c r="S205" s="804"/>
    </row>
    <row r="206" spans="1:19" ht="39.75" customHeight="1" x14ac:dyDescent="0.25">
      <c r="A206" s="988" t="s">
        <v>170</v>
      </c>
      <c r="B206" s="989" t="s">
        <v>472</v>
      </c>
      <c r="C206" s="1247">
        <f t="shared" ref="C206:C209" si="249">SUM(D206:G206)</f>
        <v>10</v>
      </c>
      <c r="D206" s="1248">
        <f>SUM(D207:D209)</f>
        <v>10</v>
      </c>
      <c r="E206" s="1248">
        <f t="shared" ref="E206:G206" si="250">SUM(E207:E209)</f>
        <v>0</v>
      </c>
      <c r="F206" s="1248">
        <f t="shared" si="250"/>
        <v>0</v>
      </c>
      <c r="G206" s="1249">
        <f t="shared" si="250"/>
        <v>0</v>
      </c>
      <c r="H206" s="1247">
        <f t="shared" ref="H206:H209" si="251">SUM(I206:L206)</f>
        <v>10</v>
      </c>
      <c r="I206" s="1248">
        <f t="shared" ref="I206:L206" si="252">SUM(I207:I209)</f>
        <v>10</v>
      </c>
      <c r="J206" s="1248">
        <f t="shared" si="252"/>
        <v>0</v>
      </c>
      <c r="K206" s="1248">
        <f t="shared" si="252"/>
        <v>0</v>
      </c>
      <c r="L206" s="1249">
        <f t="shared" si="252"/>
        <v>0</v>
      </c>
      <c r="M206" s="1247">
        <f t="shared" ref="M206:M209" si="253">SUM(N206:Q206)</f>
        <v>0</v>
      </c>
      <c r="N206" s="1248">
        <f t="shared" ref="N206:Q206" si="254">SUM(N207:N209)</f>
        <v>0</v>
      </c>
      <c r="O206" s="1248">
        <f t="shared" si="254"/>
        <v>0</v>
      </c>
      <c r="P206" s="1248">
        <f t="shared" si="254"/>
        <v>0</v>
      </c>
      <c r="Q206" s="1249">
        <f t="shared" si="254"/>
        <v>0</v>
      </c>
      <c r="R206" s="993"/>
      <c r="S206" s="804"/>
    </row>
    <row r="207" spans="1:19" ht="49.5" customHeight="1" x14ac:dyDescent="0.25">
      <c r="A207" s="854" t="s">
        <v>26</v>
      </c>
      <c r="B207" s="990" t="s">
        <v>473</v>
      </c>
      <c r="C207" s="1029">
        <f t="shared" si="249"/>
        <v>0</v>
      </c>
      <c r="D207" s="1113">
        <v>0</v>
      </c>
      <c r="E207" s="1113">
        <v>0</v>
      </c>
      <c r="F207" s="1113">
        <v>0</v>
      </c>
      <c r="G207" s="1244">
        <v>0</v>
      </c>
      <c r="H207" s="1029">
        <f t="shared" si="251"/>
        <v>0</v>
      </c>
      <c r="I207" s="1113">
        <v>0</v>
      </c>
      <c r="J207" s="1113">
        <v>0</v>
      </c>
      <c r="K207" s="1113">
        <v>0</v>
      </c>
      <c r="L207" s="1244">
        <v>0</v>
      </c>
      <c r="M207" s="1029">
        <f t="shared" si="253"/>
        <v>0</v>
      </c>
      <c r="N207" s="1113">
        <v>0</v>
      </c>
      <c r="O207" s="1113">
        <v>0</v>
      </c>
      <c r="P207" s="1113">
        <v>0</v>
      </c>
      <c r="Q207" s="1244">
        <v>0</v>
      </c>
      <c r="R207" s="994"/>
      <c r="S207" s="804"/>
    </row>
    <row r="208" spans="1:19" ht="64.5" customHeight="1" x14ac:dyDescent="0.25">
      <c r="A208" s="854" t="s">
        <v>27</v>
      </c>
      <c r="B208" s="990" t="s">
        <v>474</v>
      </c>
      <c r="C208" s="1029">
        <f t="shared" si="249"/>
        <v>0</v>
      </c>
      <c r="D208" s="1113">
        <v>0</v>
      </c>
      <c r="E208" s="1113">
        <v>0</v>
      </c>
      <c r="F208" s="1113">
        <v>0</v>
      </c>
      <c r="G208" s="1244">
        <v>0</v>
      </c>
      <c r="H208" s="1029">
        <f t="shared" si="251"/>
        <v>0</v>
      </c>
      <c r="I208" s="1113">
        <v>0</v>
      </c>
      <c r="J208" s="1113">
        <v>0</v>
      </c>
      <c r="K208" s="1113">
        <v>0</v>
      </c>
      <c r="L208" s="1244">
        <v>0</v>
      </c>
      <c r="M208" s="1029">
        <f t="shared" si="253"/>
        <v>0</v>
      </c>
      <c r="N208" s="1113">
        <v>0</v>
      </c>
      <c r="O208" s="1113">
        <v>0</v>
      </c>
      <c r="P208" s="1113">
        <v>0</v>
      </c>
      <c r="Q208" s="1244">
        <v>0</v>
      </c>
      <c r="R208" s="994"/>
      <c r="S208" s="804"/>
    </row>
    <row r="209" spans="1:19" ht="27" customHeight="1" x14ac:dyDescent="0.25">
      <c r="A209" s="854" t="s">
        <v>27</v>
      </c>
      <c r="B209" s="990" t="s">
        <v>475</v>
      </c>
      <c r="C209" s="1029">
        <f t="shared" si="249"/>
        <v>10</v>
      </c>
      <c r="D209" s="1113">
        <v>10</v>
      </c>
      <c r="E209" s="1113">
        <v>0</v>
      </c>
      <c r="F209" s="1113">
        <v>0</v>
      </c>
      <c r="G209" s="1244">
        <v>0</v>
      </c>
      <c r="H209" s="1029">
        <f t="shared" si="251"/>
        <v>10</v>
      </c>
      <c r="I209" s="1113">
        <v>10</v>
      </c>
      <c r="J209" s="1113">
        <v>0</v>
      </c>
      <c r="K209" s="1113">
        <v>0</v>
      </c>
      <c r="L209" s="1244">
        <v>0</v>
      </c>
      <c r="M209" s="1029">
        <f t="shared" si="253"/>
        <v>0</v>
      </c>
      <c r="N209" s="1113">
        <v>0</v>
      </c>
      <c r="O209" s="1113">
        <v>0</v>
      </c>
      <c r="P209" s="1113">
        <v>0</v>
      </c>
      <c r="Q209" s="1244">
        <v>0</v>
      </c>
      <c r="R209" s="994"/>
      <c r="S209" s="804"/>
    </row>
    <row r="210" spans="1:19" ht="29.25" customHeight="1" x14ac:dyDescent="0.25">
      <c r="A210" s="855" t="s">
        <v>171</v>
      </c>
      <c r="B210" s="991" t="s">
        <v>466</v>
      </c>
      <c r="C210" s="1028">
        <f>SUM(D210:G210)</f>
        <v>0</v>
      </c>
      <c r="D210" s="1115">
        <v>0</v>
      </c>
      <c r="E210" s="1115">
        <v>0</v>
      </c>
      <c r="F210" s="1115">
        <v>0</v>
      </c>
      <c r="G210" s="1257">
        <v>0</v>
      </c>
      <c r="H210" s="1028">
        <v>0</v>
      </c>
      <c r="I210" s="1115">
        <v>0</v>
      </c>
      <c r="J210" s="1115">
        <v>0</v>
      </c>
      <c r="K210" s="1115">
        <v>0</v>
      </c>
      <c r="L210" s="1257">
        <v>0</v>
      </c>
      <c r="M210" s="1028">
        <v>0</v>
      </c>
      <c r="N210" s="1115">
        <v>0</v>
      </c>
      <c r="O210" s="1115">
        <v>0</v>
      </c>
      <c r="P210" s="1115">
        <v>0</v>
      </c>
      <c r="Q210" s="1257">
        <v>0</v>
      </c>
      <c r="R210" s="995"/>
      <c r="S210" s="804"/>
    </row>
    <row r="211" spans="1:19" ht="22.9" customHeight="1" thickBot="1" x14ac:dyDescent="0.3">
      <c r="A211" s="992"/>
      <c r="B211" s="921" t="s">
        <v>102</v>
      </c>
      <c r="C211" s="1041">
        <f>SUM(D211:G211)</f>
        <v>10</v>
      </c>
      <c r="D211" s="1236">
        <f>D206+D210</f>
        <v>10</v>
      </c>
      <c r="E211" s="1258">
        <f t="shared" ref="E211:G211" si="255">E206+E210</f>
        <v>0</v>
      </c>
      <c r="F211" s="1258">
        <f t="shared" si="255"/>
        <v>0</v>
      </c>
      <c r="G211" s="1259">
        <f t="shared" si="255"/>
        <v>0</v>
      </c>
      <c r="H211" s="1260">
        <f>SUM(I211:L211)</f>
        <v>10</v>
      </c>
      <c r="I211" s="1261">
        <f t="shared" ref="I211:L211" si="256">I206+I210</f>
        <v>10</v>
      </c>
      <c r="J211" s="1258">
        <f t="shared" si="256"/>
        <v>0</v>
      </c>
      <c r="K211" s="1258">
        <f t="shared" si="256"/>
        <v>0</v>
      </c>
      <c r="L211" s="1259">
        <f t="shared" si="256"/>
        <v>0</v>
      </c>
      <c r="M211" s="1262">
        <f>SUM(N211:Q211)</f>
        <v>0</v>
      </c>
      <c r="N211" s="1258">
        <f t="shared" ref="N211:Q211" si="257">N206+N210</f>
        <v>0</v>
      </c>
      <c r="O211" s="1258">
        <f t="shared" si="257"/>
        <v>0</v>
      </c>
      <c r="P211" s="1258">
        <f t="shared" si="257"/>
        <v>0</v>
      </c>
      <c r="Q211" s="1259">
        <f t="shared" si="257"/>
        <v>0</v>
      </c>
      <c r="R211" s="987">
        <f>M211/C211*100</f>
        <v>0</v>
      </c>
      <c r="S211" s="804"/>
    </row>
    <row r="212" spans="1:19" ht="24" customHeight="1" thickBot="1" x14ac:dyDescent="0.3">
      <c r="A212" s="1514" t="s">
        <v>349</v>
      </c>
      <c r="B212" s="1515"/>
      <c r="C212" s="1515"/>
      <c r="D212" s="1515"/>
      <c r="E212" s="1515"/>
      <c r="F212" s="1515"/>
      <c r="G212" s="1515"/>
      <c r="H212" s="1515"/>
      <c r="I212" s="1515"/>
      <c r="J212" s="1515"/>
      <c r="K212" s="1515"/>
      <c r="L212" s="1515"/>
      <c r="M212" s="1515"/>
      <c r="N212" s="1515"/>
      <c r="O212" s="1515"/>
      <c r="P212" s="1515"/>
      <c r="Q212" s="1515"/>
      <c r="R212" s="1516"/>
      <c r="S212" s="804"/>
    </row>
    <row r="213" spans="1:19" ht="49.5" customHeight="1" x14ac:dyDescent="0.25">
      <c r="A213" s="996"/>
      <c r="B213" s="997" t="s">
        <v>103</v>
      </c>
      <c r="C213" s="1038">
        <f>SUM(D213:G213)</f>
        <v>47021.4</v>
      </c>
      <c r="D213" s="1135">
        <f>D214+D215+D224+D229+D232+D234</f>
        <v>45807.9</v>
      </c>
      <c r="E213" s="1135">
        <f t="shared" ref="E213:G213" si="258">E214+E215+E224+E229+E232+E234</f>
        <v>1213.5</v>
      </c>
      <c r="F213" s="1135">
        <f t="shared" si="258"/>
        <v>0</v>
      </c>
      <c r="G213" s="1263">
        <f t="shared" si="258"/>
        <v>0</v>
      </c>
      <c r="H213" s="1038">
        <f>SUM(I213:L213)</f>
        <v>47021.4</v>
      </c>
      <c r="I213" s="1135">
        <f t="shared" ref="I213:L213" si="259">I214+I215+I224+I229+I232+I234</f>
        <v>45807.9</v>
      </c>
      <c r="J213" s="1135">
        <f t="shared" si="259"/>
        <v>1213.5</v>
      </c>
      <c r="K213" s="1135">
        <f t="shared" si="259"/>
        <v>0</v>
      </c>
      <c r="L213" s="1263">
        <f t="shared" si="259"/>
        <v>0</v>
      </c>
      <c r="M213" s="1038">
        <f>SUM(N213:Q213)</f>
        <v>12247.3</v>
      </c>
      <c r="N213" s="1135">
        <f t="shared" ref="N213:Q213" si="260">N214+N215+N224+N229+N232+N234</f>
        <v>12247.3</v>
      </c>
      <c r="O213" s="1135">
        <f t="shared" si="260"/>
        <v>0</v>
      </c>
      <c r="P213" s="1135">
        <f t="shared" si="260"/>
        <v>0</v>
      </c>
      <c r="Q213" s="1263">
        <f t="shared" si="260"/>
        <v>0</v>
      </c>
      <c r="R213" s="1006">
        <f>M213/C213*100</f>
        <v>26.046225761036464</v>
      </c>
      <c r="S213" s="804"/>
    </row>
    <row r="214" spans="1:19" ht="27" customHeight="1" x14ac:dyDescent="0.25">
      <c r="A214" s="856" t="s">
        <v>170</v>
      </c>
      <c r="B214" s="998" t="s">
        <v>639</v>
      </c>
      <c r="C214" s="1264">
        <f>SUM(D214:G214)</f>
        <v>0</v>
      </c>
      <c r="D214" s="1265">
        <v>0</v>
      </c>
      <c r="E214" s="1265">
        <v>0</v>
      </c>
      <c r="F214" s="1265">
        <v>0</v>
      </c>
      <c r="G214" s="1266">
        <v>0</v>
      </c>
      <c r="H214" s="1264">
        <f>SUM(I214:L214)</f>
        <v>0</v>
      </c>
      <c r="I214" s="1265">
        <v>0</v>
      </c>
      <c r="J214" s="1265">
        <v>0</v>
      </c>
      <c r="K214" s="1265">
        <v>0</v>
      </c>
      <c r="L214" s="1266">
        <v>0</v>
      </c>
      <c r="M214" s="1264">
        <f>SUM(N214:Q214)</f>
        <v>0</v>
      </c>
      <c r="N214" s="1265">
        <v>0</v>
      </c>
      <c r="O214" s="1265">
        <v>0</v>
      </c>
      <c r="P214" s="1265">
        <v>0</v>
      </c>
      <c r="Q214" s="1266">
        <v>0</v>
      </c>
      <c r="R214" s="1007"/>
      <c r="S214" s="804"/>
    </row>
    <row r="215" spans="1:19" ht="24.75" customHeight="1" x14ac:dyDescent="0.25">
      <c r="A215" s="856" t="s">
        <v>171</v>
      </c>
      <c r="B215" s="998" t="s">
        <v>640</v>
      </c>
      <c r="C215" s="1264">
        <f>D215+E215+F215+G215</f>
        <v>44582</v>
      </c>
      <c r="D215" s="1265">
        <v>44582</v>
      </c>
      <c r="E215" s="1265">
        <v>0</v>
      </c>
      <c r="F215" s="1265">
        <v>0</v>
      </c>
      <c r="G215" s="1266">
        <v>0</v>
      </c>
      <c r="H215" s="1264">
        <f>I215+J215+K215+L215</f>
        <v>44582</v>
      </c>
      <c r="I215" s="1265">
        <v>44582</v>
      </c>
      <c r="J215" s="1265">
        <v>0</v>
      </c>
      <c r="K215" s="1265">
        <v>0</v>
      </c>
      <c r="L215" s="1266">
        <v>0</v>
      </c>
      <c r="M215" s="1264">
        <f>N215+O215+P215+Q215</f>
        <v>11076.5</v>
      </c>
      <c r="N215" s="1265">
        <v>11076.5</v>
      </c>
      <c r="O215" s="1265">
        <v>0</v>
      </c>
      <c r="P215" s="1265">
        <v>0</v>
      </c>
      <c r="Q215" s="1266">
        <v>0</v>
      </c>
      <c r="R215" s="1007"/>
      <c r="S215" s="804"/>
    </row>
    <row r="216" spans="1:19" ht="27" hidden="1" customHeight="1" x14ac:dyDescent="0.25">
      <c r="A216" s="857" t="s">
        <v>34</v>
      </c>
      <c r="B216" s="213" t="s">
        <v>104</v>
      </c>
      <c r="C216" s="1256">
        <f t="shared" ref="C216:C223" si="261">D216+E216+F216</f>
        <v>60</v>
      </c>
      <c r="D216" s="796">
        <v>60</v>
      </c>
      <c r="E216" s="1267"/>
      <c r="F216" s="1267"/>
      <c r="G216" s="1268"/>
      <c r="H216" s="1256">
        <f t="shared" ref="H216:H225" si="262">I216+J216+K216</f>
        <v>60</v>
      </c>
      <c r="I216" s="796">
        <v>60</v>
      </c>
      <c r="J216" s="1267"/>
      <c r="K216" s="1267"/>
      <c r="L216" s="1268"/>
      <c r="M216" s="1256">
        <f t="shared" ref="M216:M223" si="263">N216+O216+P216</f>
        <v>0</v>
      </c>
      <c r="N216" s="796"/>
      <c r="O216" s="1267"/>
      <c r="P216" s="1267"/>
      <c r="Q216" s="1268"/>
      <c r="R216" s="985"/>
      <c r="S216" s="804"/>
    </row>
    <row r="217" spans="1:19" hidden="1" x14ac:dyDescent="0.25">
      <c r="A217" s="857" t="s">
        <v>115</v>
      </c>
      <c r="B217" s="213" t="s">
        <v>105</v>
      </c>
      <c r="C217" s="1256">
        <f t="shared" si="261"/>
        <v>60</v>
      </c>
      <c r="D217" s="796">
        <v>60</v>
      </c>
      <c r="E217" s="1267"/>
      <c r="F217" s="1267"/>
      <c r="G217" s="1268"/>
      <c r="H217" s="1256">
        <f t="shared" si="262"/>
        <v>60</v>
      </c>
      <c r="I217" s="796">
        <v>60</v>
      </c>
      <c r="J217" s="1267"/>
      <c r="K217" s="1267"/>
      <c r="L217" s="1268"/>
      <c r="M217" s="1256">
        <f t="shared" si="263"/>
        <v>0</v>
      </c>
      <c r="N217" s="796"/>
      <c r="O217" s="1267"/>
      <c r="P217" s="1267"/>
      <c r="Q217" s="1268"/>
      <c r="R217" s="985"/>
      <c r="S217" s="804"/>
    </row>
    <row r="218" spans="1:19" ht="23.25" hidden="1" customHeight="1" x14ac:dyDescent="0.25">
      <c r="A218" s="857" t="s">
        <v>116</v>
      </c>
      <c r="B218" s="213" t="s">
        <v>106</v>
      </c>
      <c r="C218" s="1256">
        <f t="shared" si="261"/>
        <v>175</v>
      </c>
      <c r="D218" s="796">
        <v>175</v>
      </c>
      <c r="E218" s="1267"/>
      <c r="F218" s="1267"/>
      <c r="G218" s="1268"/>
      <c r="H218" s="1256">
        <f t="shared" si="262"/>
        <v>175</v>
      </c>
      <c r="I218" s="796">
        <v>175</v>
      </c>
      <c r="J218" s="1267"/>
      <c r="K218" s="1267"/>
      <c r="L218" s="1268"/>
      <c r="M218" s="1256">
        <f t="shared" si="263"/>
        <v>0</v>
      </c>
      <c r="N218" s="796"/>
      <c r="O218" s="1267"/>
      <c r="P218" s="1267"/>
      <c r="Q218" s="1268"/>
      <c r="R218" s="985"/>
      <c r="S218" s="804"/>
    </row>
    <row r="219" spans="1:19" ht="24" hidden="1" customHeight="1" x14ac:dyDescent="0.25">
      <c r="A219" s="857" t="s">
        <v>117</v>
      </c>
      <c r="B219" s="213" t="s">
        <v>107</v>
      </c>
      <c r="C219" s="1256">
        <f t="shared" si="261"/>
        <v>0</v>
      </c>
      <c r="D219" s="796">
        <v>0</v>
      </c>
      <c r="E219" s="1267"/>
      <c r="F219" s="1267"/>
      <c r="G219" s="1268"/>
      <c r="H219" s="1256">
        <f t="shared" si="262"/>
        <v>0</v>
      </c>
      <c r="I219" s="796">
        <v>0</v>
      </c>
      <c r="J219" s="1267"/>
      <c r="K219" s="1267"/>
      <c r="L219" s="1268"/>
      <c r="M219" s="1256">
        <f t="shared" si="263"/>
        <v>0</v>
      </c>
      <c r="N219" s="796"/>
      <c r="O219" s="1267"/>
      <c r="P219" s="1267"/>
      <c r="Q219" s="1268"/>
      <c r="R219" s="985"/>
      <c r="S219" s="804"/>
    </row>
    <row r="220" spans="1:19" ht="36" hidden="1" x14ac:dyDescent="0.25">
      <c r="A220" s="857" t="s">
        <v>118</v>
      </c>
      <c r="B220" s="213" t="s">
        <v>108</v>
      </c>
      <c r="C220" s="1256">
        <f t="shared" si="261"/>
        <v>50</v>
      </c>
      <c r="D220" s="796">
        <v>50</v>
      </c>
      <c r="E220" s="1267"/>
      <c r="F220" s="1267"/>
      <c r="G220" s="1268"/>
      <c r="H220" s="1256">
        <f t="shared" si="262"/>
        <v>50</v>
      </c>
      <c r="I220" s="796">
        <v>50</v>
      </c>
      <c r="J220" s="1267"/>
      <c r="K220" s="1267"/>
      <c r="L220" s="1268"/>
      <c r="M220" s="1256">
        <f t="shared" si="263"/>
        <v>0</v>
      </c>
      <c r="N220" s="796"/>
      <c r="O220" s="1267"/>
      <c r="P220" s="1267"/>
      <c r="Q220" s="1268"/>
      <c r="R220" s="985"/>
      <c r="S220" s="804"/>
    </row>
    <row r="221" spans="1:19" ht="24" hidden="1" customHeight="1" x14ac:dyDescent="0.25">
      <c r="A221" s="857" t="s">
        <v>119</v>
      </c>
      <c r="B221" s="213" t="s">
        <v>109</v>
      </c>
      <c r="C221" s="1256">
        <f t="shared" si="261"/>
        <v>300</v>
      </c>
      <c r="D221" s="796">
        <v>300</v>
      </c>
      <c r="E221" s="1267"/>
      <c r="F221" s="1267"/>
      <c r="G221" s="1268"/>
      <c r="H221" s="1256">
        <f t="shared" si="262"/>
        <v>300</v>
      </c>
      <c r="I221" s="796">
        <v>300</v>
      </c>
      <c r="J221" s="1267"/>
      <c r="K221" s="1267"/>
      <c r="L221" s="1268"/>
      <c r="M221" s="1256">
        <f t="shared" si="263"/>
        <v>0</v>
      </c>
      <c r="N221" s="796"/>
      <c r="O221" s="1267"/>
      <c r="P221" s="1267"/>
      <c r="Q221" s="1268"/>
      <c r="R221" s="985"/>
      <c r="S221" s="804"/>
    </row>
    <row r="222" spans="1:19" hidden="1" x14ac:dyDescent="0.25">
      <c r="A222" s="857" t="s">
        <v>120</v>
      </c>
      <c r="B222" s="213" t="s">
        <v>110</v>
      </c>
      <c r="C222" s="1256">
        <f t="shared" si="261"/>
        <v>315</v>
      </c>
      <c r="D222" s="796">
        <v>315</v>
      </c>
      <c r="E222" s="1267"/>
      <c r="F222" s="1267"/>
      <c r="G222" s="1268"/>
      <c r="H222" s="1256">
        <f t="shared" si="262"/>
        <v>315</v>
      </c>
      <c r="I222" s="796">
        <v>315</v>
      </c>
      <c r="J222" s="1267"/>
      <c r="K222" s="1267"/>
      <c r="L222" s="1268"/>
      <c r="M222" s="1256">
        <f t="shared" si="263"/>
        <v>0</v>
      </c>
      <c r="N222" s="796"/>
      <c r="O222" s="1267"/>
      <c r="P222" s="1267"/>
      <c r="Q222" s="1268"/>
      <c r="R222" s="985"/>
      <c r="S222" s="804"/>
    </row>
    <row r="223" spans="1:19" ht="23.25" hidden="1" customHeight="1" x14ac:dyDescent="0.25">
      <c r="A223" s="857" t="s">
        <v>121</v>
      </c>
      <c r="B223" s="213" t="s">
        <v>111</v>
      </c>
      <c r="C223" s="1256">
        <f t="shared" si="261"/>
        <v>0</v>
      </c>
      <c r="D223" s="796">
        <v>0</v>
      </c>
      <c r="E223" s="1267"/>
      <c r="F223" s="1267"/>
      <c r="G223" s="1268"/>
      <c r="H223" s="1256">
        <f t="shared" si="262"/>
        <v>0</v>
      </c>
      <c r="I223" s="796">
        <v>0</v>
      </c>
      <c r="J223" s="1267"/>
      <c r="K223" s="1267"/>
      <c r="L223" s="1268"/>
      <c r="M223" s="1256">
        <f t="shared" si="263"/>
        <v>0</v>
      </c>
      <c r="N223" s="796"/>
      <c r="O223" s="1267"/>
      <c r="P223" s="1267"/>
      <c r="Q223" s="1268"/>
      <c r="R223" s="985"/>
      <c r="S223" s="804"/>
    </row>
    <row r="224" spans="1:19" ht="28.5" customHeight="1" x14ac:dyDescent="0.25">
      <c r="A224" s="856" t="s">
        <v>398</v>
      </c>
      <c r="B224" s="999" t="s">
        <v>641</v>
      </c>
      <c r="C224" s="1256">
        <f>SUM(D224:G224)</f>
        <v>36</v>
      </c>
      <c r="D224" s="796">
        <f>SUM(D225:D228)</f>
        <v>36</v>
      </c>
      <c r="E224" s="1267">
        <f t="shared" ref="E224:G224" si="264">SUM(E225:E228)</f>
        <v>0</v>
      </c>
      <c r="F224" s="1267">
        <f t="shared" si="264"/>
        <v>0</v>
      </c>
      <c r="G224" s="1268">
        <f t="shared" si="264"/>
        <v>0</v>
      </c>
      <c r="H224" s="1256">
        <f>SUM(I224:L224)</f>
        <v>36</v>
      </c>
      <c r="I224" s="796">
        <f t="shared" ref="I224:L224" si="265">SUM(I225:I228)</f>
        <v>36</v>
      </c>
      <c r="J224" s="1267">
        <f t="shared" si="265"/>
        <v>0</v>
      </c>
      <c r="K224" s="1267">
        <f t="shared" si="265"/>
        <v>0</v>
      </c>
      <c r="L224" s="1268">
        <f t="shared" si="265"/>
        <v>0</v>
      </c>
      <c r="M224" s="1256">
        <f>SUM(N224:Q224)</f>
        <v>0</v>
      </c>
      <c r="N224" s="796">
        <f t="shared" ref="N224:Q224" si="266">SUM(N225:N228)</f>
        <v>0</v>
      </c>
      <c r="O224" s="1267">
        <f t="shared" si="266"/>
        <v>0</v>
      </c>
      <c r="P224" s="1267">
        <f t="shared" si="266"/>
        <v>0</v>
      </c>
      <c r="Q224" s="1268">
        <f t="shared" si="266"/>
        <v>0</v>
      </c>
      <c r="R224" s="985"/>
      <c r="S224" s="804"/>
    </row>
    <row r="225" spans="1:19" ht="41.25" customHeight="1" x14ac:dyDescent="0.25">
      <c r="A225" s="857" t="s">
        <v>40</v>
      </c>
      <c r="B225" s="213" t="s">
        <v>642</v>
      </c>
      <c r="C225" s="1253">
        <f>SUM(D225:G225)</f>
        <v>0</v>
      </c>
      <c r="D225" s="795">
        <v>0</v>
      </c>
      <c r="E225" s="1254">
        <v>0</v>
      </c>
      <c r="F225" s="1254">
        <v>0</v>
      </c>
      <c r="G225" s="1255">
        <v>0</v>
      </c>
      <c r="H225" s="1253">
        <f t="shared" si="262"/>
        <v>0</v>
      </c>
      <c r="I225" s="795">
        <v>0</v>
      </c>
      <c r="J225" s="1254">
        <v>0</v>
      </c>
      <c r="K225" s="1254">
        <v>0</v>
      </c>
      <c r="L225" s="1255">
        <v>0</v>
      </c>
      <c r="M225" s="1253">
        <f t="shared" ref="M225:M249" si="267">SUM(N225:Q225)</f>
        <v>0</v>
      </c>
      <c r="N225" s="795">
        <v>0</v>
      </c>
      <c r="O225" s="1254">
        <v>0</v>
      </c>
      <c r="P225" s="1254">
        <v>0</v>
      </c>
      <c r="Q225" s="1255">
        <v>0</v>
      </c>
      <c r="R225" s="985"/>
      <c r="S225" s="804"/>
    </row>
    <row r="226" spans="1:19" ht="31.5" customHeight="1" x14ac:dyDescent="0.25">
      <c r="A226" s="857" t="s">
        <v>35</v>
      </c>
      <c r="B226" s="213" t="s">
        <v>643</v>
      </c>
      <c r="C226" s="1253">
        <f t="shared" ref="C226:C249" si="268">SUM(D226:G226)</f>
        <v>0</v>
      </c>
      <c r="D226" s="1254">
        <v>0</v>
      </c>
      <c r="E226" s="1254">
        <v>0</v>
      </c>
      <c r="F226" s="1254">
        <v>0</v>
      </c>
      <c r="G226" s="1255">
        <v>0</v>
      </c>
      <c r="H226" s="1253">
        <f t="shared" ref="H226:H249" si="269">SUM(I226:L226)</f>
        <v>0</v>
      </c>
      <c r="I226" s="1254">
        <v>0</v>
      </c>
      <c r="J226" s="1254">
        <v>0</v>
      </c>
      <c r="K226" s="1254">
        <v>0</v>
      </c>
      <c r="L226" s="1255">
        <v>0</v>
      </c>
      <c r="M226" s="1253">
        <f t="shared" si="267"/>
        <v>0</v>
      </c>
      <c r="N226" s="1254">
        <v>0</v>
      </c>
      <c r="O226" s="1254">
        <v>0</v>
      </c>
      <c r="P226" s="1254">
        <v>0</v>
      </c>
      <c r="Q226" s="1255">
        <v>0</v>
      </c>
      <c r="R226" s="985"/>
      <c r="S226" s="804"/>
    </row>
    <row r="227" spans="1:19" ht="36.75" customHeight="1" x14ac:dyDescent="0.25">
      <c r="A227" s="858" t="s">
        <v>41</v>
      </c>
      <c r="B227" s="213" t="s">
        <v>644</v>
      </c>
      <c r="C227" s="1253">
        <f t="shared" si="268"/>
        <v>0</v>
      </c>
      <c r="D227" s="1254">
        <v>0</v>
      </c>
      <c r="E227" s="1254">
        <v>0</v>
      </c>
      <c r="F227" s="1254">
        <v>0</v>
      </c>
      <c r="G227" s="1255">
        <v>0</v>
      </c>
      <c r="H227" s="1253">
        <f t="shared" si="269"/>
        <v>0</v>
      </c>
      <c r="I227" s="1254">
        <v>0</v>
      </c>
      <c r="J227" s="1254">
        <v>0</v>
      </c>
      <c r="K227" s="1254">
        <v>0</v>
      </c>
      <c r="L227" s="1255">
        <v>0</v>
      </c>
      <c r="M227" s="1253">
        <f t="shared" si="267"/>
        <v>0</v>
      </c>
      <c r="N227" s="1254">
        <v>0</v>
      </c>
      <c r="O227" s="1254">
        <v>0</v>
      </c>
      <c r="P227" s="1254">
        <v>0</v>
      </c>
      <c r="Q227" s="1255">
        <v>0</v>
      </c>
      <c r="R227" s="985"/>
      <c r="S227" s="804"/>
    </row>
    <row r="228" spans="1:19" ht="26.25" customHeight="1" x14ac:dyDescent="0.25">
      <c r="A228" s="857" t="s">
        <v>42</v>
      </c>
      <c r="B228" s="213" t="s">
        <v>645</v>
      </c>
      <c r="C228" s="1253">
        <f t="shared" si="268"/>
        <v>36</v>
      </c>
      <c r="D228" s="1254">
        <v>36</v>
      </c>
      <c r="E228" s="1254">
        <v>0</v>
      </c>
      <c r="F228" s="1254">
        <v>0</v>
      </c>
      <c r="G228" s="1255">
        <v>0</v>
      </c>
      <c r="H228" s="1253">
        <f t="shared" si="269"/>
        <v>36</v>
      </c>
      <c r="I228" s="1254">
        <v>36</v>
      </c>
      <c r="J228" s="1254">
        <v>0</v>
      </c>
      <c r="K228" s="1254">
        <v>0</v>
      </c>
      <c r="L228" s="1255">
        <v>0</v>
      </c>
      <c r="M228" s="1253">
        <f t="shared" si="267"/>
        <v>0</v>
      </c>
      <c r="N228" s="1254">
        <v>0</v>
      </c>
      <c r="O228" s="1254">
        <v>0</v>
      </c>
      <c r="P228" s="1254">
        <v>0</v>
      </c>
      <c r="Q228" s="1255">
        <v>0</v>
      </c>
      <c r="R228" s="985"/>
      <c r="S228" s="804"/>
    </row>
    <row r="229" spans="1:19" ht="26.25" customHeight="1" x14ac:dyDescent="0.25">
      <c r="A229" s="856" t="s">
        <v>389</v>
      </c>
      <c r="B229" s="999" t="s">
        <v>646</v>
      </c>
      <c r="C229" s="983">
        <f t="shared" si="268"/>
        <v>1150.3</v>
      </c>
      <c r="D229" s="739">
        <f>SUM(D230:D231)</f>
        <v>1150.3</v>
      </c>
      <c r="E229" s="739">
        <f t="shared" ref="E229:G229" si="270">SUM(E230:E231)</f>
        <v>0</v>
      </c>
      <c r="F229" s="739">
        <f t="shared" si="270"/>
        <v>0</v>
      </c>
      <c r="G229" s="850">
        <f t="shared" si="270"/>
        <v>0</v>
      </c>
      <c r="H229" s="983">
        <f t="shared" si="269"/>
        <v>1150.3</v>
      </c>
      <c r="I229" s="739">
        <f t="shared" ref="I229:L229" si="271">SUM(I230:I231)</f>
        <v>1150.3</v>
      </c>
      <c r="J229" s="739">
        <f t="shared" si="271"/>
        <v>0</v>
      </c>
      <c r="K229" s="739">
        <f t="shared" si="271"/>
        <v>0</v>
      </c>
      <c r="L229" s="850">
        <f t="shared" si="271"/>
        <v>0</v>
      </c>
      <c r="M229" s="983">
        <f t="shared" si="267"/>
        <v>1170.8</v>
      </c>
      <c r="N229" s="739">
        <f t="shared" ref="N229:Q229" si="272">SUM(N230:N231)</f>
        <v>1170.8</v>
      </c>
      <c r="O229" s="739">
        <f t="shared" si="272"/>
        <v>0</v>
      </c>
      <c r="P229" s="739">
        <f t="shared" si="272"/>
        <v>0</v>
      </c>
      <c r="Q229" s="850">
        <f t="shared" si="272"/>
        <v>0</v>
      </c>
      <c r="R229" s="985"/>
      <c r="S229" s="804"/>
    </row>
    <row r="230" spans="1:19" ht="40.5" customHeight="1" x14ac:dyDescent="0.25">
      <c r="A230" s="857" t="s">
        <v>50</v>
      </c>
      <c r="B230" s="213" t="s">
        <v>647</v>
      </c>
      <c r="C230" s="1253">
        <f t="shared" si="268"/>
        <v>1150.3</v>
      </c>
      <c r="D230" s="1254">
        <v>1150.3</v>
      </c>
      <c r="E230" s="1254">
        <v>0</v>
      </c>
      <c r="F230" s="1254">
        <v>0</v>
      </c>
      <c r="G230" s="1255">
        <v>0</v>
      </c>
      <c r="H230" s="1253">
        <f t="shared" si="269"/>
        <v>1150.3</v>
      </c>
      <c r="I230" s="1254">
        <v>1150.3</v>
      </c>
      <c r="J230" s="1254">
        <v>0</v>
      </c>
      <c r="K230" s="1254">
        <v>0</v>
      </c>
      <c r="L230" s="1255">
        <v>0</v>
      </c>
      <c r="M230" s="1253">
        <f t="shared" si="267"/>
        <v>1170.8</v>
      </c>
      <c r="N230" s="1254">
        <v>1170.8</v>
      </c>
      <c r="O230" s="1254">
        <v>0</v>
      </c>
      <c r="P230" s="1254">
        <v>0</v>
      </c>
      <c r="Q230" s="1255">
        <v>0</v>
      </c>
      <c r="R230" s="985"/>
      <c r="S230" s="804"/>
    </row>
    <row r="231" spans="1:19" ht="24" x14ac:dyDescent="0.25">
      <c r="A231" s="857" t="s">
        <v>51</v>
      </c>
      <c r="B231" s="213" t="s">
        <v>648</v>
      </c>
      <c r="C231" s="1253">
        <f t="shared" si="268"/>
        <v>0</v>
      </c>
      <c r="D231" s="1254">
        <v>0</v>
      </c>
      <c r="E231" s="1254">
        <v>0</v>
      </c>
      <c r="F231" s="1254">
        <v>0</v>
      </c>
      <c r="G231" s="1255">
        <v>0</v>
      </c>
      <c r="H231" s="1253">
        <f t="shared" si="269"/>
        <v>0</v>
      </c>
      <c r="I231" s="1254">
        <v>0</v>
      </c>
      <c r="J231" s="1254">
        <v>0</v>
      </c>
      <c r="K231" s="1254">
        <v>0</v>
      </c>
      <c r="L231" s="1255">
        <v>0</v>
      </c>
      <c r="M231" s="1253">
        <f t="shared" si="267"/>
        <v>0</v>
      </c>
      <c r="N231" s="1254">
        <v>0</v>
      </c>
      <c r="O231" s="1254">
        <v>0</v>
      </c>
      <c r="P231" s="1254">
        <v>0</v>
      </c>
      <c r="Q231" s="1255">
        <v>0</v>
      </c>
      <c r="R231" s="985"/>
      <c r="S231" s="804"/>
    </row>
    <row r="232" spans="1:19" ht="24" x14ac:dyDescent="0.25">
      <c r="A232" s="856" t="s">
        <v>460</v>
      </c>
      <c r="B232" s="999" t="s">
        <v>649</v>
      </c>
      <c r="C232" s="1256">
        <f t="shared" si="268"/>
        <v>813.5</v>
      </c>
      <c r="D232" s="1267">
        <f>SUM(D233)</f>
        <v>0</v>
      </c>
      <c r="E232" s="1267">
        <f t="shared" ref="E232:G232" si="273">SUM(E233)</f>
        <v>813.5</v>
      </c>
      <c r="F232" s="1267">
        <f t="shared" si="273"/>
        <v>0</v>
      </c>
      <c r="G232" s="1268">
        <f t="shared" si="273"/>
        <v>0</v>
      </c>
      <c r="H232" s="1256">
        <f t="shared" si="269"/>
        <v>813.5</v>
      </c>
      <c r="I232" s="1267">
        <f t="shared" ref="I232:L232" si="274">SUM(I233)</f>
        <v>0</v>
      </c>
      <c r="J232" s="1267">
        <f t="shared" si="274"/>
        <v>813.5</v>
      </c>
      <c r="K232" s="1267">
        <f t="shared" si="274"/>
        <v>0</v>
      </c>
      <c r="L232" s="1268">
        <f t="shared" si="274"/>
        <v>0</v>
      </c>
      <c r="M232" s="1256">
        <f t="shared" si="267"/>
        <v>0</v>
      </c>
      <c r="N232" s="1267">
        <f t="shared" ref="N232:Q232" si="275">SUM(N233)</f>
        <v>0</v>
      </c>
      <c r="O232" s="1267">
        <f t="shared" si="275"/>
        <v>0</v>
      </c>
      <c r="P232" s="1267">
        <f t="shared" si="275"/>
        <v>0</v>
      </c>
      <c r="Q232" s="1268">
        <f t="shared" si="275"/>
        <v>0</v>
      </c>
      <c r="R232" s="985"/>
      <c r="S232" s="804"/>
    </row>
    <row r="233" spans="1:19" ht="96" x14ac:dyDescent="0.25">
      <c r="A233" s="857" t="s">
        <v>62</v>
      </c>
      <c r="B233" s="213" t="s">
        <v>650</v>
      </c>
      <c r="C233" s="1253">
        <f t="shared" si="268"/>
        <v>813.5</v>
      </c>
      <c r="D233" s="1254">
        <v>0</v>
      </c>
      <c r="E233" s="1254">
        <v>813.5</v>
      </c>
      <c r="F233" s="1254">
        <v>0</v>
      </c>
      <c r="G233" s="1255">
        <v>0</v>
      </c>
      <c r="H233" s="1253">
        <f t="shared" si="269"/>
        <v>813.5</v>
      </c>
      <c r="I233" s="1254">
        <v>0</v>
      </c>
      <c r="J233" s="1254">
        <v>813.5</v>
      </c>
      <c r="K233" s="1254">
        <v>0</v>
      </c>
      <c r="L233" s="1255">
        <v>0</v>
      </c>
      <c r="M233" s="1253">
        <f t="shared" si="267"/>
        <v>0</v>
      </c>
      <c r="N233" s="1254">
        <v>0</v>
      </c>
      <c r="O233" s="1254">
        <v>0</v>
      </c>
      <c r="P233" s="1254">
        <v>0</v>
      </c>
      <c r="Q233" s="1255">
        <v>0</v>
      </c>
      <c r="R233" s="985"/>
      <c r="S233" s="804"/>
    </row>
    <row r="234" spans="1:19" ht="72" x14ac:dyDescent="0.25">
      <c r="A234" s="856" t="s">
        <v>554</v>
      </c>
      <c r="B234" s="999" t="s">
        <v>651</v>
      </c>
      <c r="C234" s="1256">
        <f t="shared" si="268"/>
        <v>439.6</v>
      </c>
      <c r="D234" s="1267">
        <f>SUM(D235)</f>
        <v>39.6</v>
      </c>
      <c r="E234" s="1267">
        <f t="shared" ref="E234:G234" si="276">SUM(E235)</f>
        <v>400</v>
      </c>
      <c r="F234" s="1267">
        <f t="shared" si="276"/>
        <v>0</v>
      </c>
      <c r="G234" s="1268">
        <f t="shared" si="276"/>
        <v>0</v>
      </c>
      <c r="H234" s="1256">
        <f t="shared" si="269"/>
        <v>439.6</v>
      </c>
      <c r="I234" s="1267">
        <f t="shared" ref="I234:L234" si="277">SUM(I235)</f>
        <v>39.6</v>
      </c>
      <c r="J234" s="1267">
        <f t="shared" si="277"/>
        <v>400</v>
      </c>
      <c r="K234" s="1267">
        <f t="shared" si="277"/>
        <v>0</v>
      </c>
      <c r="L234" s="1268">
        <f t="shared" si="277"/>
        <v>0</v>
      </c>
      <c r="M234" s="1256">
        <f t="shared" si="267"/>
        <v>0</v>
      </c>
      <c r="N234" s="1267">
        <f t="shared" ref="N234:Q234" si="278">SUM(N235)</f>
        <v>0</v>
      </c>
      <c r="O234" s="1267">
        <f t="shared" si="278"/>
        <v>0</v>
      </c>
      <c r="P234" s="1267">
        <f t="shared" si="278"/>
        <v>0</v>
      </c>
      <c r="Q234" s="1268">
        <f t="shared" si="278"/>
        <v>0</v>
      </c>
      <c r="R234" s="985"/>
      <c r="S234" s="804"/>
    </row>
    <row r="235" spans="1:19" ht="33" customHeight="1" x14ac:dyDescent="0.25">
      <c r="A235" s="859" t="s">
        <v>68</v>
      </c>
      <c r="B235" s="213" t="s">
        <v>652</v>
      </c>
      <c r="C235" s="1253">
        <f t="shared" si="268"/>
        <v>439.6</v>
      </c>
      <c r="D235" s="1254">
        <v>39.6</v>
      </c>
      <c r="E235" s="1254">
        <v>400</v>
      </c>
      <c r="F235" s="1254">
        <v>0</v>
      </c>
      <c r="G235" s="1255">
        <v>0</v>
      </c>
      <c r="H235" s="1253">
        <f t="shared" si="269"/>
        <v>439.6</v>
      </c>
      <c r="I235" s="1254">
        <v>39.6</v>
      </c>
      <c r="J235" s="1254">
        <v>400</v>
      </c>
      <c r="K235" s="1254">
        <v>0</v>
      </c>
      <c r="L235" s="1255">
        <v>0</v>
      </c>
      <c r="M235" s="1253">
        <f t="shared" si="267"/>
        <v>0</v>
      </c>
      <c r="N235" s="1254">
        <v>0</v>
      </c>
      <c r="O235" s="1254">
        <v>0</v>
      </c>
      <c r="P235" s="1254">
        <v>0</v>
      </c>
      <c r="Q235" s="1255">
        <v>0</v>
      </c>
      <c r="R235" s="985"/>
      <c r="S235" s="804"/>
    </row>
    <row r="236" spans="1:19" ht="75.75" customHeight="1" x14ac:dyDescent="0.25">
      <c r="A236" s="860"/>
      <c r="B236" s="914" t="s">
        <v>653</v>
      </c>
      <c r="C236" s="127">
        <f t="shared" si="268"/>
        <v>0</v>
      </c>
      <c r="D236" s="126">
        <f>SUM(D237:D246)</f>
        <v>0</v>
      </c>
      <c r="E236" s="126">
        <f t="shared" ref="E236:G236" si="279">SUM(E237:E246)</f>
        <v>0</v>
      </c>
      <c r="F236" s="126">
        <f t="shared" si="279"/>
        <v>0</v>
      </c>
      <c r="G236" s="1005">
        <f t="shared" si="279"/>
        <v>0</v>
      </c>
      <c r="H236" s="127">
        <f t="shared" si="269"/>
        <v>0</v>
      </c>
      <c r="I236" s="126">
        <f t="shared" ref="I236:L236" si="280">SUM(I237:I246)</f>
        <v>0</v>
      </c>
      <c r="J236" s="126">
        <f t="shared" si="280"/>
        <v>0</v>
      </c>
      <c r="K236" s="126">
        <f t="shared" si="280"/>
        <v>0</v>
      </c>
      <c r="L236" s="1005">
        <f t="shared" si="280"/>
        <v>0</v>
      </c>
      <c r="M236" s="127">
        <f t="shared" si="267"/>
        <v>0</v>
      </c>
      <c r="N236" s="126">
        <f t="shared" ref="N236:Q236" si="281">SUM(N237:N246)</f>
        <v>0</v>
      </c>
      <c r="O236" s="126">
        <f t="shared" si="281"/>
        <v>0</v>
      </c>
      <c r="P236" s="126">
        <f t="shared" si="281"/>
        <v>0</v>
      </c>
      <c r="Q236" s="1005">
        <f t="shared" si="281"/>
        <v>0</v>
      </c>
      <c r="R236" s="1008" t="e">
        <f>M236/C236*100</f>
        <v>#DIV/0!</v>
      </c>
      <c r="S236" s="804"/>
    </row>
    <row r="237" spans="1:19" ht="45" customHeight="1" x14ac:dyDescent="0.25">
      <c r="A237" s="53">
        <v>1</v>
      </c>
      <c r="B237" s="1000" t="s">
        <v>376</v>
      </c>
      <c r="C237" s="929">
        <f t="shared" si="268"/>
        <v>0</v>
      </c>
      <c r="D237" s="798">
        <v>0</v>
      </c>
      <c r="E237" s="798">
        <v>0</v>
      </c>
      <c r="F237" s="798">
        <v>0</v>
      </c>
      <c r="G237" s="1004">
        <v>0</v>
      </c>
      <c r="H237" s="929">
        <f t="shared" si="269"/>
        <v>0</v>
      </c>
      <c r="I237" s="798">
        <v>0</v>
      </c>
      <c r="J237" s="798">
        <v>0</v>
      </c>
      <c r="K237" s="798">
        <v>0</v>
      </c>
      <c r="L237" s="1004">
        <v>0</v>
      </c>
      <c r="M237" s="929">
        <f t="shared" si="267"/>
        <v>0</v>
      </c>
      <c r="N237" s="798">
        <v>0</v>
      </c>
      <c r="O237" s="798">
        <v>0</v>
      </c>
      <c r="P237" s="798">
        <v>0</v>
      </c>
      <c r="Q237" s="1004">
        <v>0</v>
      </c>
      <c r="R237" s="1007"/>
      <c r="S237" s="804"/>
    </row>
    <row r="238" spans="1:19" ht="19.5" hidden="1" customHeight="1" x14ac:dyDescent="0.25">
      <c r="A238" s="857" t="s">
        <v>26</v>
      </c>
      <c r="B238" s="246" t="s">
        <v>124</v>
      </c>
      <c r="C238" s="983">
        <f t="shared" si="268"/>
        <v>0</v>
      </c>
      <c r="D238" s="797">
        <v>0</v>
      </c>
      <c r="E238" s="739"/>
      <c r="F238" s="739"/>
      <c r="G238" s="850"/>
      <c r="H238" s="983">
        <f t="shared" si="269"/>
        <v>0</v>
      </c>
      <c r="I238" s="797">
        <v>0</v>
      </c>
      <c r="J238" s="739"/>
      <c r="K238" s="739"/>
      <c r="L238" s="850"/>
      <c r="M238" s="983">
        <f t="shared" si="267"/>
        <v>0</v>
      </c>
      <c r="N238" s="797">
        <v>0</v>
      </c>
      <c r="O238" s="739"/>
      <c r="P238" s="739"/>
      <c r="Q238" s="850"/>
      <c r="R238" s="985"/>
      <c r="S238" s="804"/>
    </row>
    <row r="239" spans="1:19" hidden="1" x14ac:dyDescent="0.25">
      <c r="A239" s="857" t="s">
        <v>27</v>
      </c>
      <c r="B239" s="246" t="s">
        <v>125</v>
      </c>
      <c r="C239" s="983">
        <f t="shared" si="268"/>
        <v>0</v>
      </c>
      <c r="D239" s="797">
        <v>0</v>
      </c>
      <c r="E239" s="739"/>
      <c r="F239" s="739"/>
      <c r="G239" s="850"/>
      <c r="H239" s="983">
        <f t="shared" si="269"/>
        <v>0</v>
      </c>
      <c r="I239" s="797">
        <v>0</v>
      </c>
      <c r="J239" s="739"/>
      <c r="K239" s="739"/>
      <c r="L239" s="850"/>
      <c r="M239" s="983">
        <f t="shared" si="267"/>
        <v>0</v>
      </c>
      <c r="N239" s="797">
        <v>0</v>
      </c>
      <c r="O239" s="739"/>
      <c r="P239" s="739"/>
      <c r="Q239" s="850"/>
      <c r="R239" s="985"/>
      <c r="S239" s="804"/>
    </row>
    <row r="240" spans="1:19" hidden="1" x14ac:dyDescent="0.25">
      <c r="A240" s="857" t="s">
        <v>28</v>
      </c>
      <c r="B240" s="246" t="s">
        <v>126</v>
      </c>
      <c r="C240" s="983">
        <f t="shared" si="268"/>
        <v>0</v>
      </c>
      <c r="D240" s="797">
        <v>0</v>
      </c>
      <c r="E240" s="739"/>
      <c r="F240" s="739"/>
      <c r="G240" s="850"/>
      <c r="H240" s="983">
        <f t="shared" si="269"/>
        <v>0</v>
      </c>
      <c r="I240" s="797">
        <v>0</v>
      </c>
      <c r="J240" s="739"/>
      <c r="K240" s="739"/>
      <c r="L240" s="850"/>
      <c r="M240" s="983">
        <f t="shared" si="267"/>
        <v>0</v>
      </c>
      <c r="N240" s="797">
        <v>0</v>
      </c>
      <c r="O240" s="739"/>
      <c r="P240" s="739"/>
      <c r="Q240" s="850"/>
      <c r="R240" s="985"/>
      <c r="S240" s="804"/>
    </row>
    <row r="241" spans="1:19" ht="24" hidden="1" x14ac:dyDescent="0.25">
      <c r="A241" s="857" t="s">
        <v>29</v>
      </c>
      <c r="B241" s="246" t="s">
        <v>127</v>
      </c>
      <c r="C241" s="983">
        <f t="shared" si="268"/>
        <v>0</v>
      </c>
      <c r="D241" s="797">
        <v>0</v>
      </c>
      <c r="E241" s="739"/>
      <c r="F241" s="739"/>
      <c r="G241" s="850"/>
      <c r="H241" s="983">
        <f t="shared" si="269"/>
        <v>0</v>
      </c>
      <c r="I241" s="797">
        <v>0</v>
      </c>
      <c r="J241" s="739"/>
      <c r="K241" s="739"/>
      <c r="L241" s="850"/>
      <c r="M241" s="983">
        <f t="shared" si="267"/>
        <v>0</v>
      </c>
      <c r="N241" s="797">
        <v>0</v>
      </c>
      <c r="O241" s="739"/>
      <c r="P241" s="739"/>
      <c r="Q241" s="850"/>
      <c r="R241" s="985"/>
      <c r="S241" s="804"/>
    </row>
    <row r="242" spans="1:19" ht="36" x14ac:dyDescent="0.25">
      <c r="A242" s="325">
        <v>2</v>
      </c>
      <c r="B242" s="1001" t="s">
        <v>654</v>
      </c>
      <c r="C242" s="983">
        <f t="shared" si="268"/>
        <v>0</v>
      </c>
      <c r="D242" s="739">
        <v>0</v>
      </c>
      <c r="E242" s="739">
        <v>0</v>
      </c>
      <c r="F242" s="739">
        <v>0</v>
      </c>
      <c r="G242" s="850">
        <v>0</v>
      </c>
      <c r="H242" s="983">
        <f t="shared" si="269"/>
        <v>0</v>
      </c>
      <c r="I242" s="739">
        <v>0</v>
      </c>
      <c r="J242" s="739">
        <v>0</v>
      </c>
      <c r="K242" s="739">
        <v>0</v>
      </c>
      <c r="L242" s="850">
        <v>0</v>
      </c>
      <c r="M242" s="983">
        <f t="shared" si="267"/>
        <v>0</v>
      </c>
      <c r="N242" s="739">
        <v>0</v>
      </c>
      <c r="O242" s="739">
        <v>0</v>
      </c>
      <c r="P242" s="739">
        <v>0</v>
      </c>
      <c r="Q242" s="850">
        <v>0</v>
      </c>
      <c r="R242" s="985"/>
      <c r="S242" s="804"/>
    </row>
    <row r="243" spans="1:19" ht="18.75" hidden="1" customHeight="1" x14ac:dyDescent="0.25">
      <c r="A243" s="861" t="s">
        <v>34</v>
      </c>
      <c r="B243" s="246" t="s">
        <v>128</v>
      </c>
      <c r="C243" s="983">
        <f t="shared" si="268"/>
        <v>0</v>
      </c>
      <c r="D243" s="797">
        <v>0</v>
      </c>
      <c r="E243" s="739"/>
      <c r="F243" s="739"/>
      <c r="G243" s="850"/>
      <c r="H243" s="983">
        <f t="shared" si="269"/>
        <v>0</v>
      </c>
      <c r="I243" s="797">
        <v>0</v>
      </c>
      <c r="J243" s="739"/>
      <c r="K243" s="739"/>
      <c r="L243" s="850"/>
      <c r="M243" s="983">
        <f t="shared" si="267"/>
        <v>0</v>
      </c>
      <c r="N243" s="797">
        <v>0</v>
      </c>
      <c r="O243" s="739"/>
      <c r="P243" s="739"/>
      <c r="Q243" s="850"/>
      <c r="R243" s="985"/>
      <c r="S243" s="804"/>
    </row>
    <row r="244" spans="1:19" ht="30.75" hidden="1" customHeight="1" x14ac:dyDescent="0.25">
      <c r="A244" s="857" t="s">
        <v>115</v>
      </c>
      <c r="B244" s="246" t="s">
        <v>129</v>
      </c>
      <c r="C244" s="983">
        <f t="shared" si="268"/>
        <v>0</v>
      </c>
      <c r="D244" s="797">
        <v>0</v>
      </c>
      <c r="E244" s="739"/>
      <c r="F244" s="739"/>
      <c r="G244" s="850"/>
      <c r="H244" s="983">
        <f t="shared" si="269"/>
        <v>0</v>
      </c>
      <c r="I244" s="797">
        <v>0</v>
      </c>
      <c r="J244" s="739"/>
      <c r="K244" s="739"/>
      <c r="L244" s="850"/>
      <c r="M244" s="983">
        <f t="shared" si="267"/>
        <v>0</v>
      </c>
      <c r="N244" s="797">
        <v>0</v>
      </c>
      <c r="O244" s="739"/>
      <c r="P244" s="739"/>
      <c r="Q244" s="850"/>
      <c r="R244" s="985"/>
      <c r="S244" s="804"/>
    </row>
    <row r="245" spans="1:19" ht="36" customHeight="1" x14ac:dyDescent="0.25">
      <c r="A245" s="325">
        <v>3</v>
      </c>
      <c r="B245" s="1001" t="s">
        <v>655</v>
      </c>
      <c r="C245" s="983">
        <f t="shared" si="268"/>
        <v>0</v>
      </c>
      <c r="D245" s="739">
        <v>0</v>
      </c>
      <c r="E245" s="739">
        <v>0</v>
      </c>
      <c r="F245" s="739">
        <v>0</v>
      </c>
      <c r="G245" s="850">
        <v>0</v>
      </c>
      <c r="H245" s="983">
        <v>0</v>
      </c>
      <c r="I245" s="739">
        <v>0</v>
      </c>
      <c r="J245" s="739">
        <v>0</v>
      </c>
      <c r="K245" s="739">
        <v>0</v>
      </c>
      <c r="L245" s="850">
        <v>0</v>
      </c>
      <c r="M245" s="983">
        <f t="shared" si="267"/>
        <v>0</v>
      </c>
      <c r="N245" s="739">
        <v>0</v>
      </c>
      <c r="O245" s="739">
        <v>0</v>
      </c>
      <c r="P245" s="739">
        <v>0</v>
      </c>
      <c r="Q245" s="850">
        <v>0</v>
      </c>
      <c r="R245" s="985"/>
      <c r="S245" s="804"/>
    </row>
    <row r="246" spans="1:19" ht="54.75" customHeight="1" x14ac:dyDescent="0.25">
      <c r="A246" s="325">
        <v>4</v>
      </c>
      <c r="B246" s="1001" t="s">
        <v>656</v>
      </c>
      <c r="C246" s="983">
        <f t="shared" si="268"/>
        <v>0</v>
      </c>
      <c r="D246" s="794">
        <v>0</v>
      </c>
      <c r="E246" s="794">
        <v>0</v>
      </c>
      <c r="F246" s="794">
        <v>0</v>
      </c>
      <c r="G246" s="851">
        <v>0</v>
      </c>
      <c r="H246" s="983">
        <f t="shared" si="269"/>
        <v>0</v>
      </c>
      <c r="I246" s="794">
        <v>0</v>
      </c>
      <c r="J246" s="794">
        <v>0</v>
      </c>
      <c r="K246" s="794">
        <v>0</v>
      </c>
      <c r="L246" s="851">
        <v>0</v>
      </c>
      <c r="M246" s="983">
        <f t="shared" si="267"/>
        <v>0</v>
      </c>
      <c r="N246" s="794">
        <v>0</v>
      </c>
      <c r="O246" s="794">
        <v>0</v>
      </c>
      <c r="P246" s="794">
        <v>0</v>
      </c>
      <c r="Q246" s="851">
        <v>0</v>
      </c>
      <c r="R246" s="986"/>
      <c r="S246" s="804"/>
    </row>
    <row r="247" spans="1:19" ht="58.5" customHeight="1" x14ac:dyDescent="0.25">
      <c r="A247" s="862"/>
      <c r="B247" s="1002" t="s">
        <v>657</v>
      </c>
      <c r="C247" s="1269">
        <f t="shared" si="268"/>
        <v>3000</v>
      </c>
      <c r="D247" s="1270">
        <f>SUM(D248)</f>
        <v>3000</v>
      </c>
      <c r="E247" s="1270">
        <f t="shared" ref="E247:G247" si="282">SUM(E248)</f>
        <v>0</v>
      </c>
      <c r="F247" s="1270">
        <f t="shared" si="282"/>
        <v>0</v>
      </c>
      <c r="G247" s="1271">
        <f t="shared" si="282"/>
        <v>0</v>
      </c>
      <c r="H247" s="1269">
        <f t="shared" si="269"/>
        <v>3000</v>
      </c>
      <c r="I247" s="1270">
        <f t="shared" ref="I247:L247" si="283">SUM(I248)</f>
        <v>3000</v>
      </c>
      <c r="J247" s="1270">
        <f t="shared" si="283"/>
        <v>0</v>
      </c>
      <c r="K247" s="1270">
        <f t="shared" si="283"/>
        <v>0</v>
      </c>
      <c r="L247" s="1271">
        <f t="shared" si="283"/>
        <v>0</v>
      </c>
      <c r="M247" s="1269">
        <f t="shared" si="267"/>
        <v>638.79999999999995</v>
      </c>
      <c r="N247" s="1270">
        <f t="shared" ref="N247:Q247" si="284">SUM(N248)</f>
        <v>638.79999999999995</v>
      </c>
      <c r="O247" s="1270">
        <f t="shared" si="284"/>
        <v>0</v>
      </c>
      <c r="P247" s="1270">
        <f t="shared" si="284"/>
        <v>0</v>
      </c>
      <c r="Q247" s="1271">
        <f t="shared" si="284"/>
        <v>0</v>
      </c>
      <c r="R247" s="1009">
        <f>M247/C247*100</f>
        <v>21.293333333333329</v>
      </c>
      <c r="S247" s="804"/>
    </row>
    <row r="248" spans="1:19" ht="27" customHeight="1" x14ac:dyDescent="0.25">
      <c r="A248" s="863" t="s">
        <v>170</v>
      </c>
      <c r="B248" s="998" t="s">
        <v>413</v>
      </c>
      <c r="C248" s="1264">
        <f t="shared" si="268"/>
        <v>3000</v>
      </c>
      <c r="D248" s="1272">
        <v>3000</v>
      </c>
      <c r="E248" s="1272">
        <v>0</v>
      </c>
      <c r="F248" s="1272">
        <v>0</v>
      </c>
      <c r="G248" s="1273">
        <v>0</v>
      </c>
      <c r="H248" s="1264">
        <f t="shared" si="269"/>
        <v>3000</v>
      </c>
      <c r="I248" s="1272">
        <v>3000</v>
      </c>
      <c r="J248" s="1272">
        <v>0</v>
      </c>
      <c r="K248" s="1272">
        <v>0</v>
      </c>
      <c r="L248" s="1273">
        <v>0</v>
      </c>
      <c r="M248" s="1264">
        <f t="shared" si="267"/>
        <v>638.79999999999995</v>
      </c>
      <c r="N248" s="1272">
        <v>638.79999999999995</v>
      </c>
      <c r="O248" s="1272">
        <v>0</v>
      </c>
      <c r="P248" s="1272">
        <v>0</v>
      </c>
      <c r="Q248" s="1273">
        <v>0</v>
      </c>
      <c r="R248" s="1010"/>
      <c r="S248" s="804"/>
    </row>
    <row r="249" spans="1:19" ht="22.9" customHeight="1" thickBot="1" x14ac:dyDescent="0.3">
      <c r="A249" s="1003"/>
      <c r="B249" s="942" t="s">
        <v>102</v>
      </c>
      <c r="C249" s="1041">
        <f t="shared" si="268"/>
        <v>50021.4</v>
      </c>
      <c r="D249" s="1236">
        <f>D213+D236+D247</f>
        <v>48807.9</v>
      </c>
      <c r="E249" s="1236">
        <f t="shared" ref="E249:G249" si="285">E213+E236+E247</f>
        <v>1213.5</v>
      </c>
      <c r="F249" s="1236">
        <f t="shared" si="285"/>
        <v>0</v>
      </c>
      <c r="G249" s="1237">
        <f t="shared" si="285"/>
        <v>0</v>
      </c>
      <c r="H249" s="1041">
        <f t="shared" si="269"/>
        <v>50021.4</v>
      </c>
      <c r="I249" s="1236">
        <f t="shared" ref="I249:L249" si="286">I213+I236+I247</f>
        <v>48807.9</v>
      </c>
      <c r="J249" s="1236">
        <f t="shared" si="286"/>
        <v>1213.5</v>
      </c>
      <c r="K249" s="1236">
        <f t="shared" si="286"/>
        <v>0</v>
      </c>
      <c r="L249" s="1237">
        <f t="shared" si="286"/>
        <v>0</v>
      </c>
      <c r="M249" s="1041">
        <f t="shared" si="267"/>
        <v>12886.099999999999</v>
      </c>
      <c r="N249" s="1236">
        <f t="shared" ref="N249:Q249" si="287">N213+N236+N247</f>
        <v>12886.099999999999</v>
      </c>
      <c r="O249" s="1236">
        <f t="shared" si="287"/>
        <v>0</v>
      </c>
      <c r="P249" s="1236">
        <f t="shared" si="287"/>
        <v>0</v>
      </c>
      <c r="Q249" s="1237">
        <f t="shared" si="287"/>
        <v>0</v>
      </c>
      <c r="R249" s="987">
        <f>M249/C249*100</f>
        <v>25.761174217434935</v>
      </c>
      <c r="S249" s="804"/>
    </row>
    <row r="250" spans="1:19" ht="21.6" customHeight="1" thickBot="1" x14ac:dyDescent="0.3">
      <c r="A250" s="1511" t="s">
        <v>542</v>
      </c>
      <c r="B250" s="1512"/>
      <c r="C250" s="1512"/>
      <c r="D250" s="1512"/>
      <c r="E250" s="1512"/>
      <c r="F250" s="1512"/>
      <c r="G250" s="1512"/>
      <c r="H250" s="1512"/>
      <c r="I250" s="1512"/>
      <c r="J250" s="1512"/>
      <c r="K250" s="1512"/>
      <c r="L250" s="1512"/>
      <c r="M250" s="1512"/>
      <c r="N250" s="1512"/>
      <c r="O250" s="1512"/>
      <c r="P250" s="1512"/>
      <c r="Q250" s="1512"/>
      <c r="R250" s="1513"/>
      <c r="S250" s="804"/>
    </row>
    <row r="251" spans="1:19" ht="59.25" customHeight="1" x14ac:dyDescent="0.25">
      <c r="A251" s="1011"/>
      <c r="B251" s="997" t="s">
        <v>543</v>
      </c>
      <c r="C251" s="1284">
        <f>SUM(D251:G251)</f>
        <v>26699.8</v>
      </c>
      <c r="D251" s="1285">
        <f>SUM(D265:D272)</f>
        <v>24622</v>
      </c>
      <c r="E251" s="1285">
        <f t="shared" ref="E251:G251" si="288">SUM(E265:E272)</f>
        <v>2077.8000000000002</v>
      </c>
      <c r="F251" s="1285">
        <f t="shared" si="288"/>
        <v>0</v>
      </c>
      <c r="G251" s="1286">
        <f t="shared" si="288"/>
        <v>0</v>
      </c>
      <c r="H251" s="1284">
        <f>SUM(I251:L251)</f>
        <v>26699.8</v>
      </c>
      <c r="I251" s="1285">
        <f t="shared" ref="I251:L251" si="289">SUM(I265:I272)</f>
        <v>24622</v>
      </c>
      <c r="J251" s="1285">
        <f t="shared" si="289"/>
        <v>2077.8000000000002</v>
      </c>
      <c r="K251" s="1285">
        <f t="shared" si="289"/>
        <v>0</v>
      </c>
      <c r="L251" s="1286">
        <f t="shared" si="289"/>
        <v>0</v>
      </c>
      <c r="M251" s="1284">
        <f>SUM(N251:Q251)</f>
        <v>6195.8</v>
      </c>
      <c r="N251" s="1285">
        <f t="shared" ref="N251:Q251" si="290">SUM(N265:N272)</f>
        <v>6121.2</v>
      </c>
      <c r="O251" s="1285">
        <f t="shared" si="290"/>
        <v>74.599999999999994</v>
      </c>
      <c r="P251" s="1285">
        <f t="shared" si="290"/>
        <v>0</v>
      </c>
      <c r="Q251" s="1286">
        <f t="shared" si="290"/>
        <v>0</v>
      </c>
      <c r="R251" s="1006">
        <f>M251/C251*100</f>
        <v>23.205417269043217</v>
      </c>
      <c r="S251" s="804"/>
    </row>
    <row r="252" spans="1:19" ht="26.25" hidden="1" customHeight="1" x14ac:dyDescent="0.25">
      <c r="A252" s="864" t="s">
        <v>26</v>
      </c>
      <c r="B252" s="213" t="s">
        <v>233</v>
      </c>
      <c r="C252" s="1276">
        <f t="shared" ref="C252:C264" si="291">D252+E252+F252</f>
        <v>0</v>
      </c>
      <c r="D252" s="1277">
        <v>0</v>
      </c>
      <c r="E252" s="1277"/>
      <c r="F252" s="1277"/>
      <c r="G252" s="1278"/>
      <c r="H252" s="1276">
        <f t="shared" ref="H252:H264" si="292">I252+J252+K252</f>
        <v>0</v>
      </c>
      <c r="I252" s="1277">
        <v>0</v>
      </c>
      <c r="J252" s="1277"/>
      <c r="K252" s="1277"/>
      <c r="L252" s="1278"/>
      <c r="M252" s="1276">
        <f t="shared" ref="M252:M264" si="293">N252+O252+P252</f>
        <v>0</v>
      </c>
      <c r="N252" s="1277">
        <v>0</v>
      </c>
      <c r="O252" s="1277"/>
      <c r="P252" s="1277"/>
      <c r="Q252" s="1278"/>
      <c r="R252" s="1019"/>
      <c r="S252" s="804"/>
    </row>
    <row r="253" spans="1:19" ht="25.5" hidden="1" customHeight="1" x14ac:dyDescent="0.25">
      <c r="A253" s="864" t="s">
        <v>26</v>
      </c>
      <c r="B253" s="213" t="s">
        <v>234</v>
      </c>
      <c r="C253" s="1276">
        <f t="shared" si="291"/>
        <v>0</v>
      </c>
      <c r="D253" s="1277">
        <v>0</v>
      </c>
      <c r="E253" s="1277"/>
      <c r="F253" s="1277"/>
      <c r="G253" s="1278"/>
      <c r="H253" s="1276">
        <f t="shared" si="292"/>
        <v>0</v>
      </c>
      <c r="I253" s="1277">
        <v>0</v>
      </c>
      <c r="J253" s="1277"/>
      <c r="K253" s="1277"/>
      <c r="L253" s="1278"/>
      <c r="M253" s="1276">
        <f t="shared" si="293"/>
        <v>0</v>
      </c>
      <c r="N253" s="1277">
        <v>0</v>
      </c>
      <c r="O253" s="1277"/>
      <c r="P253" s="1277"/>
      <c r="Q253" s="1278"/>
      <c r="R253" s="1019"/>
      <c r="S253" s="804"/>
    </row>
    <row r="254" spans="1:19" ht="25.5" hidden="1" customHeight="1" x14ac:dyDescent="0.25">
      <c r="A254" s="864" t="s">
        <v>27</v>
      </c>
      <c r="B254" s="213" t="s">
        <v>146</v>
      </c>
      <c r="C254" s="1276">
        <f t="shared" si="291"/>
        <v>0</v>
      </c>
      <c r="D254" s="1277">
        <v>0</v>
      </c>
      <c r="E254" s="1277"/>
      <c r="F254" s="1277"/>
      <c r="G254" s="1278"/>
      <c r="H254" s="1276">
        <f t="shared" si="292"/>
        <v>0</v>
      </c>
      <c r="I254" s="1277">
        <v>0</v>
      </c>
      <c r="J254" s="1277"/>
      <c r="K254" s="1277"/>
      <c r="L254" s="1278"/>
      <c r="M254" s="1276">
        <f t="shared" si="293"/>
        <v>0</v>
      </c>
      <c r="N254" s="1277">
        <v>0</v>
      </c>
      <c r="O254" s="1277"/>
      <c r="P254" s="1277"/>
      <c r="Q254" s="1278"/>
      <c r="R254" s="1019"/>
      <c r="S254" s="804"/>
    </row>
    <row r="255" spans="1:19" ht="28.5" hidden="1" customHeight="1" x14ac:dyDescent="0.25">
      <c r="A255" s="864" t="s">
        <v>27</v>
      </c>
      <c r="B255" s="213" t="s">
        <v>235</v>
      </c>
      <c r="C255" s="1276">
        <f t="shared" si="291"/>
        <v>0</v>
      </c>
      <c r="D255" s="1277">
        <v>0</v>
      </c>
      <c r="E255" s="1277"/>
      <c r="F255" s="1277"/>
      <c r="G255" s="1278"/>
      <c r="H255" s="1276">
        <f t="shared" si="292"/>
        <v>0</v>
      </c>
      <c r="I255" s="1277">
        <v>0</v>
      </c>
      <c r="J255" s="1277"/>
      <c r="K255" s="1277"/>
      <c r="L255" s="1278"/>
      <c r="M255" s="1276">
        <f t="shared" si="293"/>
        <v>0</v>
      </c>
      <c r="N255" s="1277">
        <v>0</v>
      </c>
      <c r="O255" s="1277"/>
      <c r="P255" s="1277"/>
      <c r="Q255" s="1278"/>
      <c r="R255" s="1019"/>
      <c r="S255" s="804"/>
    </row>
    <row r="256" spans="1:19" ht="24" hidden="1" customHeight="1" x14ac:dyDescent="0.25">
      <c r="A256" s="865">
        <v>2</v>
      </c>
      <c r="B256" s="213" t="s">
        <v>236</v>
      </c>
      <c r="C256" s="1276">
        <f t="shared" si="291"/>
        <v>0</v>
      </c>
      <c r="D256" s="1277">
        <v>0</v>
      </c>
      <c r="E256" s="1277"/>
      <c r="F256" s="1277"/>
      <c r="G256" s="1278"/>
      <c r="H256" s="1276">
        <f t="shared" si="292"/>
        <v>0</v>
      </c>
      <c r="I256" s="1277">
        <v>0</v>
      </c>
      <c r="J256" s="1277"/>
      <c r="K256" s="1277"/>
      <c r="L256" s="1278"/>
      <c r="M256" s="1276">
        <f t="shared" si="293"/>
        <v>0</v>
      </c>
      <c r="N256" s="1277">
        <v>0</v>
      </c>
      <c r="O256" s="1277"/>
      <c r="P256" s="1277"/>
      <c r="Q256" s="1278"/>
      <c r="R256" s="1019"/>
      <c r="S256" s="804"/>
    </row>
    <row r="257" spans="1:19" ht="27.75" hidden="1" customHeight="1" x14ac:dyDescent="0.25">
      <c r="A257" s="866" t="s">
        <v>34</v>
      </c>
      <c r="B257" s="213" t="s">
        <v>237</v>
      </c>
      <c r="C257" s="1276">
        <f t="shared" si="291"/>
        <v>0</v>
      </c>
      <c r="D257" s="1277">
        <v>0</v>
      </c>
      <c r="E257" s="1277"/>
      <c r="F257" s="1277"/>
      <c r="G257" s="1278"/>
      <c r="H257" s="1276">
        <f t="shared" si="292"/>
        <v>0</v>
      </c>
      <c r="I257" s="1277">
        <v>0</v>
      </c>
      <c r="J257" s="1277"/>
      <c r="K257" s="1277"/>
      <c r="L257" s="1278"/>
      <c r="M257" s="1276">
        <f t="shared" si="293"/>
        <v>0</v>
      </c>
      <c r="N257" s="1277">
        <v>0</v>
      </c>
      <c r="O257" s="1277"/>
      <c r="P257" s="1277"/>
      <c r="Q257" s="1278"/>
      <c r="R257" s="1019"/>
      <c r="S257" s="804"/>
    </row>
    <row r="258" spans="1:19" ht="22.5" hidden="1" customHeight="1" x14ac:dyDescent="0.25">
      <c r="A258" s="866" t="s">
        <v>34</v>
      </c>
      <c r="B258" s="213" t="s">
        <v>238</v>
      </c>
      <c r="C258" s="1276">
        <f t="shared" si="291"/>
        <v>0</v>
      </c>
      <c r="D258" s="1277">
        <v>0</v>
      </c>
      <c r="E258" s="1277"/>
      <c r="F258" s="1277"/>
      <c r="G258" s="1278"/>
      <c r="H258" s="1276">
        <f t="shared" si="292"/>
        <v>0</v>
      </c>
      <c r="I258" s="1277">
        <v>0</v>
      </c>
      <c r="J258" s="1277"/>
      <c r="K258" s="1277"/>
      <c r="L258" s="1278"/>
      <c r="M258" s="1276">
        <f t="shared" si="293"/>
        <v>0</v>
      </c>
      <c r="N258" s="1277">
        <v>0</v>
      </c>
      <c r="O258" s="1277"/>
      <c r="P258" s="1277"/>
      <c r="Q258" s="1278"/>
      <c r="R258" s="1019"/>
      <c r="S258" s="804"/>
    </row>
    <row r="259" spans="1:19" ht="26.25" hidden="1" customHeight="1" x14ac:dyDescent="0.25">
      <c r="A259" s="864" t="s">
        <v>40</v>
      </c>
      <c r="B259" s="213" t="s">
        <v>147</v>
      </c>
      <c r="C259" s="1276">
        <f t="shared" si="291"/>
        <v>0</v>
      </c>
      <c r="D259" s="1277">
        <v>0</v>
      </c>
      <c r="E259" s="1277"/>
      <c r="F259" s="1277"/>
      <c r="G259" s="1278"/>
      <c r="H259" s="1276">
        <f t="shared" si="292"/>
        <v>0</v>
      </c>
      <c r="I259" s="1277">
        <v>0</v>
      </c>
      <c r="J259" s="1277"/>
      <c r="K259" s="1277"/>
      <c r="L259" s="1278"/>
      <c r="M259" s="1276">
        <f t="shared" si="293"/>
        <v>0</v>
      </c>
      <c r="N259" s="1277">
        <v>0</v>
      </c>
      <c r="O259" s="1277"/>
      <c r="P259" s="1277"/>
      <c r="Q259" s="1278"/>
      <c r="R259" s="1020"/>
      <c r="S259" s="804"/>
    </row>
    <row r="260" spans="1:19" ht="32.25" hidden="1" customHeight="1" x14ac:dyDescent="0.25">
      <c r="A260" s="864" t="s">
        <v>40</v>
      </c>
      <c r="B260" s="213" t="s">
        <v>239</v>
      </c>
      <c r="C260" s="1276">
        <f t="shared" si="291"/>
        <v>0</v>
      </c>
      <c r="D260" s="1277">
        <v>0</v>
      </c>
      <c r="E260" s="1277"/>
      <c r="F260" s="1277"/>
      <c r="G260" s="1278"/>
      <c r="H260" s="1276">
        <f t="shared" si="292"/>
        <v>0</v>
      </c>
      <c r="I260" s="1277">
        <v>0</v>
      </c>
      <c r="J260" s="1277"/>
      <c r="K260" s="1277"/>
      <c r="L260" s="1278"/>
      <c r="M260" s="1276">
        <f t="shared" si="293"/>
        <v>0</v>
      </c>
      <c r="N260" s="1277">
        <v>0</v>
      </c>
      <c r="O260" s="1277"/>
      <c r="P260" s="1277"/>
      <c r="Q260" s="1278"/>
      <c r="R260" s="1020"/>
      <c r="S260" s="804"/>
    </row>
    <row r="261" spans="1:19" ht="28.5" hidden="1" customHeight="1" x14ac:dyDescent="0.25">
      <c r="A261" s="868" t="s">
        <v>35</v>
      </c>
      <c r="B261" s="213" t="s">
        <v>148</v>
      </c>
      <c r="C261" s="1276">
        <f t="shared" si="291"/>
        <v>0</v>
      </c>
      <c r="D261" s="1277">
        <v>0</v>
      </c>
      <c r="E261" s="1277"/>
      <c r="F261" s="1277"/>
      <c r="G261" s="1278"/>
      <c r="H261" s="1276">
        <f t="shared" si="292"/>
        <v>0</v>
      </c>
      <c r="I261" s="1277">
        <v>0</v>
      </c>
      <c r="J261" s="1277"/>
      <c r="K261" s="1277"/>
      <c r="L261" s="1278"/>
      <c r="M261" s="1276">
        <f t="shared" si="293"/>
        <v>0</v>
      </c>
      <c r="N261" s="1277">
        <v>0</v>
      </c>
      <c r="O261" s="1277"/>
      <c r="P261" s="1277"/>
      <c r="Q261" s="1278"/>
      <c r="R261" s="1020"/>
      <c r="S261" s="804"/>
    </row>
    <row r="262" spans="1:19" ht="30" hidden="1" customHeight="1" x14ac:dyDescent="0.25">
      <c r="A262" s="868" t="s">
        <v>35</v>
      </c>
      <c r="B262" s="213" t="s">
        <v>240</v>
      </c>
      <c r="C262" s="1276">
        <f t="shared" si="291"/>
        <v>0</v>
      </c>
      <c r="D262" s="1277">
        <v>0</v>
      </c>
      <c r="E262" s="1277"/>
      <c r="F262" s="1277"/>
      <c r="G262" s="1278"/>
      <c r="H262" s="1276">
        <f t="shared" si="292"/>
        <v>0</v>
      </c>
      <c r="I262" s="1277">
        <v>0</v>
      </c>
      <c r="J262" s="1277"/>
      <c r="K262" s="1277"/>
      <c r="L262" s="1278"/>
      <c r="M262" s="1276">
        <f t="shared" si="293"/>
        <v>0</v>
      </c>
      <c r="N262" s="1277">
        <v>0</v>
      </c>
      <c r="O262" s="1277"/>
      <c r="P262" s="1277"/>
      <c r="Q262" s="1278"/>
      <c r="R262" s="1020"/>
      <c r="S262" s="804"/>
    </row>
    <row r="263" spans="1:19" ht="29.25" hidden="1" customHeight="1" x14ac:dyDescent="0.25">
      <c r="A263" s="868" t="s">
        <v>50</v>
      </c>
      <c r="B263" s="213" t="s">
        <v>149</v>
      </c>
      <c r="C263" s="1276">
        <f t="shared" si="291"/>
        <v>0</v>
      </c>
      <c r="D263" s="1277">
        <v>0</v>
      </c>
      <c r="E263" s="1277"/>
      <c r="F263" s="1277"/>
      <c r="G263" s="1278"/>
      <c r="H263" s="1276">
        <f t="shared" si="292"/>
        <v>0</v>
      </c>
      <c r="I263" s="1277">
        <v>0</v>
      </c>
      <c r="J263" s="1277"/>
      <c r="K263" s="1277"/>
      <c r="L263" s="1278"/>
      <c r="M263" s="1276">
        <f t="shared" si="293"/>
        <v>0</v>
      </c>
      <c r="N263" s="1277">
        <v>0</v>
      </c>
      <c r="O263" s="1277"/>
      <c r="P263" s="1277"/>
      <c r="Q263" s="1278"/>
      <c r="R263" s="1020"/>
      <c r="S263" s="804"/>
    </row>
    <row r="264" spans="1:19" ht="27.75" hidden="1" customHeight="1" x14ac:dyDescent="0.25">
      <c r="A264" s="868" t="s">
        <v>50</v>
      </c>
      <c r="B264" s="213" t="s">
        <v>241</v>
      </c>
      <c r="C264" s="1276">
        <f t="shared" si="291"/>
        <v>0</v>
      </c>
      <c r="D264" s="1277">
        <v>0</v>
      </c>
      <c r="E264" s="1277"/>
      <c r="F264" s="1277"/>
      <c r="G264" s="1278"/>
      <c r="H264" s="1276">
        <f t="shared" si="292"/>
        <v>0</v>
      </c>
      <c r="I264" s="1277">
        <v>0</v>
      </c>
      <c r="J264" s="1277"/>
      <c r="K264" s="1277"/>
      <c r="L264" s="1278"/>
      <c r="M264" s="1276">
        <f t="shared" si="293"/>
        <v>0</v>
      </c>
      <c r="N264" s="1277">
        <v>0</v>
      </c>
      <c r="O264" s="1277"/>
      <c r="P264" s="1277"/>
      <c r="Q264" s="1278"/>
      <c r="R264" s="1020"/>
      <c r="S264" s="804"/>
    </row>
    <row r="265" spans="1:19" ht="37.5" customHeight="1" x14ac:dyDescent="0.25">
      <c r="A265" s="868" t="s">
        <v>170</v>
      </c>
      <c r="B265" s="213" t="s">
        <v>423</v>
      </c>
      <c r="C265" s="1276">
        <f>SUM(D265:G265)</f>
        <v>23706.58</v>
      </c>
      <c r="D265" s="1277">
        <v>23706.58</v>
      </c>
      <c r="E265" s="1277">
        <v>0</v>
      </c>
      <c r="F265" s="1277">
        <v>0</v>
      </c>
      <c r="G265" s="1278">
        <v>0</v>
      </c>
      <c r="H265" s="1276">
        <f t="shared" ref="H265:H303" si="294">SUM(I265:L265)</f>
        <v>23706.58</v>
      </c>
      <c r="I265" s="1277">
        <v>23706.58</v>
      </c>
      <c r="J265" s="1277">
        <v>0</v>
      </c>
      <c r="K265" s="1277">
        <v>0</v>
      </c>
      <c r="L265" s="1278">
        <v>0</v>
      </c>
      <c r="M265" s="1276">
        <f t="shared" ref="M265:M303" si="295">SUM(N265:Q265)</f>
        <v>5163.5</v>
      </c>
      <c r="N265" s="1277">
        <v>5163.5</v>
      </c>
      <c r="O265" s="1277">
        <v>0</v>
      </c>
      <c r="P265" s="1277">
        <v>0</v>
      </c>
      <c r="Q265" s="1278">
        <v>0</v>
      </c>
      <c r="R265" s="1020"/>
      <c r="S265" s="804"/>
    </row>
    <row r="266" spans="1:19" ht="37.5" customHeight="1" x14ac:dyDescent="0.25">
      <c r="A266" s="868" t="s">
        <v>171</v>
      </c>
      <c r="B266" s="213" t="s">
        <v>544</v>
      </c>
      <c r="C266" s="1276">
        <f t="shared" ref="C266:C303" si="296">SUM(D266:G266)</f>
        <v>250</v>
      </c>
      <c r="D266" s="1277">
        <v>250</v>
      </c>
      <c r="E266" s="1277">
        <v>0</v>
      </c>
      <c r="F266" s="1277">
        <v>0</v>
      </c>
      <c r="G266" s="1278">
        <v>0</v>
      </c>
      <c r="H266" s="1276">
        <f t="shared" si="294"/>
        <v>250</v>
      </c>
      <c r="I266" s="1277">
        <v>250</v>
      </c>
      <c r="J266" s="1277">
        <v>0</v>
      </c>
      <c r="K266" s="1277">
        <v>0</v>
      </c>
      <c r="L266" s="1278">
        <v>0</v>
      </c>
      <c r="M266" s="1276">
        <f t="shared" si="295"/>
        <v>378.8</v>
      </c>
      <c r="N266" s="1277">
        <v>378.8</v>
      </c>
      <c r="O266" s="1277">
        <v>0</v>
      </c>
      <c r="P266" s="1277">
        <v>0</v>
      </c>
      <c r="Q266" s="1278">
        <v>0</v>
      </c>
      <c r="R266" s="1020"/>
      <c r="S266" s="804"/>
    </row>
    <row r="267" spans="1:19" ht="37.5" customHeight="1" x14ac:dyDescent="0.25">
      <c r="A267" s="868" t="s">
        <v>398</v>
      </c>
      <c r="B267" s="213" t="s">
        <v>545</v>
      </c>
      <c r="C267" s="1276">
        <f t="shared" si="296"/>
        <v>588</v>
      </c>
      <c r="D267" s="1277">
        <v>588</v>
      </c>
      <c r="E267" s="1277">
        <v>0</v>
      </c>
      <c r="F267" s="1277">
        <v>0</v>
      </c>
      <c r="G267" s="1278">
        <v>0</v>
      </c>
      <c r="H267" s="1276">
        <f t="shared" si="294"/>
        <v>588</v>
      </c>
      <c r="I267" s="1277">
        <v>588</v>
      </c>
      <c r="J267" s="1277">
        <v>0</v>
      </c>
      <c r="K267" s="1277">
        <v>0</v>
      </c>
      <c r="L267" s="1278">
        <v>0</v>
      </c>
      <c r="M267" s="1276">
        <f t="shared" si="295"/>
        <v>578.9</v>
      </c>
      <c r="N267" s="1277">
        <v>578.9</v>
      </c>
      <c r="O267" s="1277">
        <v>0</v>
      </c>
      <c r="P267" s="1277">
        <v>0</v>
      </c>
      <c r="Q267" s="1278">
        <v>0</v>
      </c>
      <c r="R267" s="1020"/>
      <c r="S267" s="804"/>
    </row>
    <row r="268" spans="1:19" ht="37.5" customHeight="1" x14ac:dyDescent="0.25">
      <c r="A268" s="868" t="s">
        <v>389</v>
      </c>
      <c r="B268" s="213" t="s">
        <v>546</v>
      </c>
      <c r="C268" s="1276">
        <f t="shared" si="296"/>
        <v>824.3</v>
      </c>
      <c r="D268" s="1277">
        <v>0</v>
      </c>
      <c r="E268" s="1277">
        <v>824.3</v>
      </c>
      <c r="F268" s="1277">
        <v>0</v>
      </c>
      <c r="G268" s="1278">
        <v>0</v>
      </c>
      <c r="H268" s="1276">
        <f t="shared" si="294"/>
        <v>824.3</v>
      </c>
      <c r="I268" s="1277">
        <v>0</v>
      </c>
      <c r="J268" s="1277">
        <v>824.3</v>
      </c>
      <c r="K268" s="1277">
        <v>0</v>
      </c>
      <c r="L268" s="1278">
        <v>0</v>
      </c>
      <c r="M268" s="1276">
        <f t="shared" si="295"/>
        <v>74.599999999999994</v>
      </c>
      <c r="N268" s="1277">
        <v>0</v>
      </c>
      <c r="O268" s="1277">
        <v>74.599999999999994</v>
      </c>
      <c r="P268" s="1277">
        <v>0</v>
      </c>
      <c r="Q268" s="1278">
        <v>0</v>
      </c>
      <c r="R268" s="1020"/>
      <c r="S268" s="804"/>
    </row>
    <row r="269" spans="1:19" ht="29.25" customHeight="1" x14ac:dyDescent="0.25">
      <c r="A269" s="868" t="s">
        <v>460</v>
      </c>
      <c r="B269" s="213" t="s">
        <v>547</v>
      </c>
      <c r="C269" s="1276">
        <f t="shared" si="296"/>
        <v>0</v>
      </c>
      <c r="D269" s="1277">
        <v>0</v>
      </c>
      <c r="E269" s="1277">
        <v>0</v>
      </c>
      <c r="F269" s="1277">
        <v>0</v>
      </c>
      <c r="G269" s="1278">
        <v>0</v>
      </c>
      <c r="H269" s="1276">
        <f t="shared" si="294"/>
        <v>0</v>
      </c>
      <c r="I269" s="1277">
        <v>0</v>
      </c>
      <c r="J269" s="1277">
        <v>0</v>
      </c>
      <c r="K269" s="1277">
        <v>0</v>
      </c>
      <c r="L269" s="1278">
        <v>0</v>
      </c>
      <c r="M269" s="1276">
        <f t="shared" si="295"/>
        <v>0</v>
      </c>
      <c r="N269" s="1277">
        <v>0</v>
      </c>
      <c r="O269" s="1277">
        <v>0</v>
      </c>
      <c r="P269" s="1277">
        <v>0</v>
      </c>
      <c r="Q269" s="1278">
        <v>0</v>
      </c>
      <c r="R269" s="1020"/>
      <c r="S269" s="804"/>
    </row>
    <row r="270" spans="1:19" ht="29.25" customHeight="1" x14ac:dyDescent="0.25">
      <c r="A270" s="868" t="s">
        <v>554</v>
      </c>
      <c r="B270" s="213" t="s">
        <v>548</v>
      </c>
      <c r="C270" s="1276">
        <f t="shared" si="296"/>
        <v>0</v>
      </c>
      <c r="D270" s="1277">
        <v>0</v>
      </c>
      <c r="E270" s="1277">
        <v>0</v>
      </c>
      <c r="F270" s="1277">
        <v>0</v>
      </c>
      <c r="G270" s="1278">
        <v>0</v>
      </c>
      <c r="H270" s="1276">
        <f t="shared" si="294"/>
        <v>0</v>
      </c>
      <c r="I270" s="1277">
        <v>0</v>
      </c>
      <c r="J270" s="1277">
        <v>0</v>
      </c>
      <c r="K270" s="1277">
        <v>0</v>
      </c>
      <c r="L270" s="1278">
        <v>0</v>
      </c>
      <c r="M270" s="1276">
        <f t="shared" si="295"/>
        <v>0</v>
      </c>
      <c r="N270" s="1277">
        <v>0</v>
      </c>
      <c r="O270" s="1277">
        <v>0</v>
      </c>
      <c r="P270" s="1277">
        <v>0</v>
      </c>
      <c r="Q270" s="1278">
        <v>0</v>
      </c>
      <c r="R270" s="1020"/>
      <c r="S270" s="804"/>
    </row>
    <row r="271" spans="1:19" ht="29.25" customHeight="1" x14ac:dyDescent="0.25">
      <c r="A271" s="868" t="s">
        <v>555</v>
      </c>
      <c r="B271" s="213" t="s">
        <v>549</v>
      </c>
      <c r="C271" s="1276">
        <f t="shared" si="296"/>
        <v>1330.92</v>
      </c>
      <c r="D271" s="1277">
        <v>77.42</v>
      </c>
      <c r="E271" s="1277">
        <v>1253.5</v>
      </c>
      <c r="F271" s="1277">
        <v>0</v>
      </c>
      <c r="G271" s="1278">
        <v>0</v>
      </c>
      <c r="H271" s="1276">
        <f t="shared" si="294"/>
        <v>1330.92</v>
      </c>
      <c r="I271" s="1277">
        <v>77.42</v>
      </c>
      <c r="J271" s="1277">
        <v>1253.5</v>
      </c>
      <c r="K271" s="1277">
        <v>0</v>
      </c>
      <c r="L271" s="1278">
        <v>0</v>
      </c>
      <c r="M271" s="1276">
        <f t="shared" si="295"/>
        <v>0</v>
      </c>
      <c r="N271" s="1277">
        <v>0</v>
      </c>
      <c r="O271" s="1277">
        <v>0</v>
      </c>
      <c r="P271" s="1277">
        <v>0</v>
      </c>
      <c r="Q271" s="1278">
        <v>0</v>
      </c>
      <c r="R271" s="1020"/>
      <c r="S271" s="804"/>
    </row>
    <row r="272" spans="1:19" ht="24.75" customHeight="1" x14ac:dyDescent="0.25">
      <c r="A272" s="868" t="s">
        <v>556</v>
      </c>
      <c r="B272" s="213" t="s">
        <v>550</v>
      </c>
      <c r="C272" s="1276">
        <f t="shared" si="296"/>
        <v>0</v>
      </c>
      <c r="D272" s="1277">
        <v>0</v>
      </c>
      <c r="E272" s="1277">
        <v>0</v>
      </c>
      <c r="F272" s="1277">
        <v>0</v>
      </c>
      <c r="G272" s="1278">
        <v>0</v>
      </c>
      <c r="H272" s="1276">
        <f t="shared" si="294"/>
        <v>0</v>
      </c>
      <c r="I272" s="1277">
        <v>0</v>
      </c>
      <c r="J272" s="1277">
        <v>0</v>
      </c>
      <c r="K272" s="1277">
        <v>0</v>
      </c>
      <c r="L272" s="1278">
        <v>0</v>
      </c>
      <c r="M272" s="1276">
        <f t="shared" si="295"/>
        <v>0</v>
      </c>
      <c r="N272" s="1277">
        <v>0</v>
      </c>
      <c r="O272" s="1277">
        <v>0</v>
      </c>
      <c r="P272" s="1277">
        <v>0</v>
      </c>
      <c r="Q272" s="1278">
        <v>0</v>
      </c>
      <c r="R272" s="1020"/>
      <c r="S272" s="804"/>
    </row>
    <row r="273" spans="1:19" ht="0.75" customHeight="1" x14ac:dyDescent="0.25">
      <c r="A273" s="869" t="s">
        <v>62</v>
      </c>
      <c r="B273" s="213" t="s">
        <v>145</v>
      </c>
      <c r="C273" s="151">
        <f t="shared" si="296"/>
        <v>0</v>
      </c>
      <c r="D273" s="76"/>
      <c r="E273" s="76"/>
      <c r="F273" s="76"/>
      <c r="G273" s="230"/>
      <c r="H273" s="75">
        <f t="shared" si="294"/>
        <v>0</v>
      </c>
      <c r="I273" s="76"/>
      <c r="J273" s="76"/>
      <c r="K273" s="76"/>
      <c r="L273" s="230"/>
      <c r="M273" s="75">
        <f t="shared" si="295"/>
        <v>0</v>
      </c>
      <c r="N273" s="76"/>
      <c r="O273" s="231"/>
      <c r="P273" s="231"/>
      <c r="Q273" s="232"/>
      <c r="R273" s="1021"/>
      <c r="S273" s="804"/>
    </row>
    <row r="274" spans="1:19" ht="0.75" customHeight="1" x14ac:dyDescent="0.25">
      <c r="A274" s="869"/>
      <c r="B274" s="213"/>
      <c r="C274" s="151">
        <f t="shared" si="296"/>
        <v>0</v>
      </c>
      <c r="D274" s="76"/>
      <c r="E274" s="76"/>
      <c r="F274" s="76"/>
      <c r="G274" s="230"/>
      <c r="H274" s="75">
        <f t="shared" si="294"/>
        <v>0</v>
      </c>
      <c r="I274" s="76"/>
      <c r="J274" s="76"/>
      <c r="K274" s="76"/>
      <c r="L274" s="230"/>
      <c r="M274" s="75">
        <f t="shared" si="295"/>
        <v>0</v>
      </c>
      <c r="N274" s="76"/>
      <c r="O274" s="231"/>
      <c r="P274" s="231"/>
      <c r="Q274" s="232"/>
      <c r="R274" s="1021"/>
      <c r="S274" s="804"/>
    </row>
    <row r="275" spans="1:19" ht="48" customHeight="1" x14ac:dyDescent="0.25">
      <c r="A275" s="870"/>
      <c r="B275" s="402" t="s">
        <v>551</v>
      </c>
      <c r="C275" s="1040">
        <f t="shared" si="296"/>
        <v>24415.7</v>
      </c>
      <c r="D275" s="1274">
        <f>SUM(D279:D285)</f>
        <v>22754.5</v>
      </c>
      <c r="E275" s="1274">
        <f t="shared" ref="E275:G275" si="297">SUM(E279:E285)</f>
        <v>1661.2</v>
      </c>
      <c r="F275" s="1274">
        <f t="shared" si="297"/>
        <v>0</v>
      </c>
      <c r="G275" s="1275">
        <f t="shared" si="297"/>
        <v>0</v>
      </c>
      <c r="H275" s="1040">
        <f t="shared" si="294"/>
        <v>24415.7</v>
      </c>
      <c r="I275" s="1274">
        <f t="shared" ref="I275:L275" si="298">SUM(I279:I285)</f>
        <v>22754.5</v>
      </c>
      <c r="J275" s="1274">
        <f t="shared" si="298"/>
        <v>1661.2</v>
      </c>
      <c r="K275" s="1274">
        <f t="shared" si="298"/>
        <v>0</v>
      </c>
      <c r="L275" s="1275">
        <f t="shared" si="298"/>
        <v>0</v>
      </c>
      <c r="M275" s="1040">
        <f t="shared" si="295"/>
        <v>3892.7</v>
      </c>
      <c r="N275" s="1274">
        <f t="shared" ref="N275:Q275" si="299">SUM(N279:N285)</f>
        <v>3775.7</v>
      </c>
      <c r="O275" s="1274">
        <f t="shared" si="299"/>
        <v>117</v>
      </c>
      <c r="P275" s="1274">
        <f t="shared" si="299"/>
        <v>0</v>
      </c>
      <c r="Q275" s="1275">
        <f t="shared" si="299"/>
        <v>0</v>
      </c>
      <c r="R275" s="341">
        <f>M275/C275*100</f>
        <v>15.943429842273618</v>
      </c>
      <c r="S275" s="804"/>
    </row>
    <row r="276" spans="1:19" ht="17.25" hidden="1" customHeight="1" x14ac:dyDescent="0.25">
      <c r="A276" s="861" t="s">
        <v>26</v>
      </c>
      <c r="B276" s="1012" t="s">
        <v>150</v>
      </c>
      <c r="C276" s="1276">
        <f t="shared" si="296"/>
        <v>0</v>
      </c>
      <c r="D276" s="1277">
        <v>0</v>
      </c>
      <c r="E276" s="1277"/>
      <c r="F276" s="1277"/>
      <c r="G276" s="1278"/>
      <c r="H276" s="1276">
        <f t="shared" si="294"/>
        <v>0</v>
      </c>
      <c r="I276" s="1277">
        <v>0</v>
      </c>
      <c r="J276" s="1277"/>
      <c r="K276" s="1277"/>
      <c r="L276" s="1278"/>
      <c r="M276" s="1276">
        <f t="shared" si="295"/>
        <v>0</v>
      </c>
      <c r="N276" s="1277">
        <v>0</v>
      </c>
      <c r="O276" s="1277"/>
      <c r="P276" s="1277"/>
      <c r="Q276" s="1278"/>
      <c r="R276" s="1021"/>
      <c r="S276" s="804"/>
    </row>
    <row r="277" spans="1:19" ht="12.75" hidden="1" customHeight="1" x14ac:dyDescent="0.25">
      <c r="A277" s="861" t="s">
        <v>26</v>
      </c>
      <c r="B277" s="1012" t="s">
        <v>242</v>
      </c>
      <c r="C277" s="1276">
        <f t="shared" si="296"/>
        <v>0</v>
      </c>
      <c r="D277" s="1277">
        <v>0</v>
      </c>
      <c r="E277" s="1277"/>
      <c r="F277" s="1277"/>
      <c r="G277" s="1278"/>
      <c r="H277" s="1276">
        <f t="shared" si="294"/>
        <v>0</v>
      </c>
      <c r="I277" s="1277">
        <v>0</v>
      </c>
      <c r="J277" s="1277"/>
      <c r="K277" s="1277"/>
      <c r="L277" s="1278"/>
      <c r="M277" s="1276">
        <f t="shared" si="295"/>
        <v>0</v>
      </c>
      <c r="N277" s="1277">
        <v>0</v>
      </c>
      <c r="O277" s="1277"/>
      <c r="P277" s="1277"/>
      <c r="Q277" s="1278"/>
      <c r="R277" s="1021"/>
      <c r="S277" s="804"/>
    </row>
    <row r="278" spans="1:19" ht="13.5" hidden="1" customHeight="1" x14ac:dyDescent="0.25">
      <c r="A278" s="857" t="s">
        <v>27</v>
      </c>
      <c r="B278" s="1012" t="s">
        <v>243</v>
      </c>
      <c r="C278" s="1276">
        <f t="shared" si="296"/>
        <v>0</v>
      </c>
      <c r="D278" s="1277">
        <v>0</v>
      </c>
      <c r="E278" s="1277"/>
      <c r="F278" s="1277"/>
      <c r="G278" s="1278"/>
      <c r="H278" s="1276">
        <f t="shared" si="294"/>
        <v>0</v>
      </c>
      <c r="I278" s="1277">
        <v>0</v>
      </c>
      <c r="J278" s="1277"/>
      <c r="K278" s="1277"/>
      <c r="L278" s="1278"/>
      <c r="M278" s="1276">
        <f t="shared" si="295"/>
        <v>0</v>
      </c>
      <c r="N278" s="1277">
        <v>0</v>
      </c>
      <c r="O278" s="1277"/>
      <c r="P278" s="1277"/>
      <c r="Q278" s="1278"/>
      <c r="R278" s="1021"/>
      <c r="S278" s="804"/>
    </row>
    <row r="279" spans="1:19" ht="24.75" customHeight="1" x14ac:dyDescent="0.25">
      <c r="A279" s="857" t="s">
        <v>170</v>
      </c>
      <c r="B279" s="209" t="s">
        <v>423</v>
      </c>
      <c r="C279" s="1276">
        <f t="shared" si="296"/>
        <v>22194</v>
      </c>
      <c r="D279" s="1277">
        <v>22194</v>
      </c>
      <c r="E279" s="1277">
        <v>0</v>
      </c>
      <c r="F279" s="1277">
        <v>0</v>
      </c>
      <c r="G279" s="1278">
        <v>0</v>
      </c>
      <c r="H279" s="1276">
        <f t="shared" si="294"/>
        <v>22194</v>
      </c>
      <c r="I279" s="1277">
        <v>22194</v>
      </c>
      <c r="J279" s="1277">
        <v>0</v>
      </c>
      <c r="K279" s="1277">
        <v>0</v>
      </c>
      <c r="L279" s="1278">
        <v>0</v>
      </c>
      <c r="M279" s="1276">
        <f t="shared" si="295"/>
        <v>3530.5</v>
      </c>
      <c r="N279" s="1277">
        <v>3530.5</v>
      </c>
      <c r="O279" s="1277">
        <v>0</v>
      </c>
      <c r="P279" s="1277">
        <v>0</v>
      </c>
      <c r="Q279" s="1278">
        <v>0</v>
      </c>
      <c r="R279" s="1021"/>
      <c r="S279" s="804"/>
    </row>
    <row r="280" spans="1:19" ht="22.5" customHeight="1" x14ac:dyDescent="0.25">
      <c r="A280" s="857" t="s">
        <v>171</v>
      </c>
      <c r="B280" s="1012" t="s">
        <v>552</v>
      </c>
      <c r="C280" s="1276">
        <f t="shared" si="296"/>
        <v>50</v>
      </c>
      <c r="D280" s="1277">
        <v>50</v>
      </c>
      <c r="E280" s="1277">
        <v>0</v>
      </c>
      <c r="F280" s="1277">
        <v>0</v>
      </c>
      <c r="G280" s="1278">
        <v>0</v>
      </c>
      <c r="H280" s="1276">
        <f t="shared" si="294"/>
        <v>50</v>
      </c>
      <c r="I280" s="1277">
        <v>50</v>
      </c>
      <c r="J280" s="1277">
        <v>0</v>
      </c>
      <c r="K280" s="1277">
        <v>0</v>
      </c>
      <c r="L280" s="1278">
        <v>0</v>
      </c>
      <c r="M280" s="1276">
        <f t="shared" si="295"/>
        <v>0</v>
      </c>
      <c r="N280" s="1277">
        <v>0</v>
      </c>
      <c r="O280" s="1277">
        <v>0</v>
      </c>
      <c r="P280" s="1277">
        <v>0</v>
      </c>
      <c r="Q280" s="1278">
        <v>0</v>
      </c>
      <c r="R280" s="1021"/>
      <c r="S280" s="804"/>
    </row>
    <row r="281" spans="1:19" ht="24" customHeight="1" x14ac:dyDescent="0.25">
      <c r="A281" s="857" t="s">
        <v>398</v>
      </c>
      <c r="B281" s="1012" t="s">
        <v>553</v>
      </c>
      <c r="C281" s="1276">
        <f t="shared" si="296"/>
        <v>507</v>
      </c>
      <c r="D281" s="1277">
        <v>507</v>
      </c>
      <c r="E281" s="1277">
        <v>0</v>
      </c>
      <c r="F281" s="1277">
        <v>0</v>
      </c>
      <c r="G281" s="1278">
        <v>0</v>
      </c>
      <c r="H281" s="1276">
        <f t="shared" si="294"/>
        <v>507</v>
      </c>
      <c r="I281" s="1277">
        <v>507</v>
      </c>
      <c r="J281" s="1277">
        <v>0</v>
      </c>
      <c r="K281" s="1277">
        <v>0</v>
      </c>
      <c r="L281" s="1278">
        <v>0</v>
      </c>
      <c r="M281" s="1276">
        <f t="shared" si="295"/>
        <v>245.2</v>
      </c>
      <c r="N281" s="1277">
        <v>245.2</v>
      </c>
      <c r="O281" s="1277">
        <v>0</v>
      </c>
      <c r="P281" s="1277">
        <v>0</v>
      </c>
      <c r="Q281" s="1278">
        <v>0</v>
      </c>
      <c r="R281" s="1021"/>
      <c r="S281" s="804"/>
    </row>
    <row r="282" spans="1:19" ht="27.75" hidden="1" customHeight="1" x14ac:dyDescent="0.25">
      <c r="A282" s="871" t="s">
        <v>34</v>
      </c>
      <c r="B282" s="1013" t="s">
        <v>151</v>
      </c>
      <c r="C282" s="1276">
        <f t="shared" si="296"/>
        <v>0</v>
      </c>
      <c r="D282" s="1277"/>
      <c r="E282" s="1277"/>
      <c r="F282" s="1277"/>
      <c r="G282" s="1278"/>
      <c r="H282" s="1276">
        <f t="shared" si="294"/>
        <v>0</v>
      </c>
      <c r="I282" s="1277"/>
      <c r="J282" s="1277"/>
      <c r="K282" s="1277"/>
      <c r="L282" s="1278"/>
      <c r="M282" s="1276">
        <f t="shared" si="295"/>
        <v>0</v>
      </c>
      <c r="N282" s="1277"/>
      <c r="O282" s="1277"/>
      <c r="P282" s="1277"/>
      <c r="Q282" s="1278"/>
      <c r="R282" s="1021"/>
      <c r="S282" s="804"/>
    </row>
    <row r="283" spans="1:19" ht="24" hidden="1" customHeight="1" x14ac:dyDescent="0.25">
      <c r="A283" s="872" t="s">
        <v>34</v>
      </c>
      <c r="B283" s="1013" t="s">
        <v>152</v>
      </c>
      <c r="C283" s="1276">
        <f t="shared" si="296"/>
        <v>0</v>
      </c>
      <c r="D283" s="1277"/>
      <c r="E283" s="1277"/>
      <c r="F283" s="1277"/>
      <c r="G283" s="1278"/>
      <c r="H283" s="1276">
        <f t="shared" si="294"/>
        <v>0</v>
      </c>
      <c r="I283" s="1277"/>
      <c r="J283" s="1277"/>
      <c r="K283" s="1277"/>
      <c r="L283" s="1278"/>
      <c r="M283" s="1276">
        <f t="shared" si="295"/>
        <v>0</v>
      </c>
      <c r="N283" s="1277"/>
      <c r="O283" s="1277"/>
      <c r="P283" s="1277"/>
      <c r="Q283" s="1278"/>
      <c r="R283" s="1021"/>
      <c r="S283" s="804"/>
    </row>
    <row r="284" spans="1:19" ht="24" customHeight="1" x14ac:dyDescent="0.25">
      <c r="A284" s="872" t="s">
        <v>389</v>
      </c>
      <c r="B284" s="213" t="s">
        <v>424</v>
      </c>
      <c r="C284" s="1276">
        <f t="shared" si="296"/>
        <v>68.7</v>
      </c>
      <c r="D284" s="1277">
        <v>3.5</v>
      </c>
      <c r="E284" s="1277">
        <v>65.2</v>
      </c>
      <c r="F284" s="1277">
        <v>0</v>
      </c>
      <c r="G284" s="1278">
        <v>0</v>
      </c>
      <c r="H284" s="1276">
        <f t="shared" si="294"/>
        <v>68.7</v>
      </c>
      <c r="I284" s="1277">
        <v>3.5</v>
      </c>
      <c r="J284" s="1277">
        <v>65.2</v>
      </c>
      <c r="K284" s="1277">
        <v>0</v>
      </c>
      <c r="L284" s="1278">
        <v>0</v>
      </c>
      <c r="M284" s="1276">
        <f t="shared" si="295"/>
        <v>0</v>
      </c>
      <c r="N284" s="1277">
        <v>0</v>
      </c>
      <c r="O284" s="1277">
        <v>0</v>
      </c>
      <c r="P284" s="1277">
        <v>0</v>
      </c>
      <c r="Q284" s="1278">
        <v>0</v>
      </c>
      <c r="R284" s="1021"/>
      <c r="S284" s="804"/>
    </row>
    <row r="285" spans="1:19" ht="38.25" customHeight="1" x14ac:dyDescent="0.25">
      <c r="A285" s="872" t="s">
        <v>460</v>
      </c>
      <c r="B285" s="54" t="s">
        <v>546</v>
      </c>
      <c r="C285" s="1276">
        <f t="shared" si="296"/>
        <v>1596</v>
      </c>
      <c r="D285" s="1277">
        <v>0</v>
      </c>
      <c r="E285" s="1277">
        <v>1596</v>
      </c>
      <c r="F285" s="1277">
        <v>0</v>
      </c>
      <c r="G285" s="1278">
        <v>0</v>
      </c>
      <c r="H285" s="1276">
        <f t="shared" si="294"/>
        <v>1596</v>
      </c>
      <c r="I285" s="1277">
        <v>0</v>
      </c>
      <c r="J285" s="1277">
        <v>1596</v>
      </c>
      <c r="K285" s="1277">
        <v>0</v>
      </c>
      <c r="L285" s="1278">
        <v>0</v>
      </c>
      <c r="M285" s="1283">
        <f t="shared" si="295"/>
        <v>117</v>
      </c>
      <c r="N285" s="1277">
        <v>0</v>
      </c>
      <c r="O285" s="1277">
        <v>117</v>
      </c>
      <c r="P285" s="1277">
        <v>0</v>
      </c>
      <c r="Q285" s="1278">
        <v>0</v>
      </c>
      <c r="R285" s="1021"/>
      <c r="S285" s="804"/>
    </row>
    <row r="286" spans="1:19" ht="24" hidden="1" customHeight="1" x14ac:dyDescent="0.25">
      <c r="A286" s="872" t="s">
        <v>62</v>
      </c>
      <c r="B286" s="213" t="s">
        <v>195</v>
      </c>
      <c r="C286" s="1018">
        <f t="shared" si="296"/>
        <v>0</v>
      </c>
      <c r="D286" s="756">
        <v>0</v>
      </c>
      <c r="E286" s="756"/>
      <c r="F286" s="756"/>
      <c r="G286" s="867"/>
      <c r="H286" s="1018">
        <f t="shared" si="294"/>
        <v>0</v>
      </c>
      <c r="I286" s="756">
        <v>0</v>
      </c>
      <c r="J286" s="756"/>
      <c r="K286" s="756"/>
      <c r="L286" s="867"/>
      <c r="M286" s="1017">
        <f t="shared" si="295"/>
        <v>0</v>
      </c>
      <c r="N286" s="756">
        <v>0</v>
      </c>
      <c r="O286" s="756"/>
      <c r="P286" s="756"/>
      <c r="Q286" s="867"/>
      <c r="R286" s="1021"/>
      <c r="S286" s="804"/>
    </row>
    <row r="287" spans="1:19" ht="57.75" customHeight="1" x14ac:dyDescent="0.25">
      <c r="A287" s="872"/>
      <c r="B287" s="1014" t="s">
        <v>557</v>
      </c>
      <c r="C287" s="1040">
        <f t="shared" si="296"/>
        <v>16643.599999999999</v>
      </c>
      <c r="D287" s="1274">
        <f>SUM(D296:D301)</f>
        <v>15642</v>
      </c>
      <c r="E287" s="1274">
        <f t="shared" ref="E287:G287" si="300">SUM(E296:E301)</f>
        <v>1001.6</v>
      </c>
      <c r="F287" s="1274">
        <f t="shared" si="300"/>
        <v>0</v>
      </c>
      <c r="G287" s="1275">
        <f t="shared" si="300"/>
        <v>0</v>
      </c>
      <c r="H287" s="1040">
        <f t="shared" si="294"/>
        <v>16643.599999999999</v>
      </c>
      <c r="I287" s="1274">
        <f t="shared" ref="I287:L287" si="301">SUM(I296:I301)</f>
        <v>15642</v>
      </c>
      <c r="J287" s="1274">
        <f t="shared" si="301"/>
        <v>1001.6</v>
      </c>
      <c r="K287" s="1274">
        <f t="shared" si="301"/>
        <v>0</v>
      </c>
      <c r="L287" s="1275">
        <f t="shared" si="301"/>
        <v>0</v>
      </c>
      <c r="M287" s="1040">
        <f t="shared" si="295"/>
        <v>3430.8</v>
      </c>
      <c r="N287" s="1274">
        <f t="shared" ref="N287:Q287" si="302">SUM(N296:N301)</f>
        <v>3278.5</v>
      </c>
      <c r="O287" s="1274">
        <f t="shared" si="302"/>
        <v>152.30000000000001</v>
      </c>
      <c r="P287" s="1274">
        <f t="shared" si="302"/>
        <v>0</v>
      </c>
      <c r="Q287" s="1275">
        <f t="shared" si="302"/>
        <v>0</v>
      </c>
      <c r="R287" s="341">
        <f>M287/C287*100</f>
        <v>20.613328847124425</v>
      </c>
      <c r="S287" s="804"/>
    </row>
    <row r="288" spans="1:19" ht="24.75" hidden="1" x14ac:dyDescent="0.25">
      <c r="A288" s="872" t="s">
        <v>26</v>
      </c>
      <c r="B288" s="54" t="s">
        <v>153</v>
      </c>
      <c r="C288" s="1276">
        <f t="shared" si="296"/>
        <v>0</v>
      </c>
      <c r="D288" s="1277">
        <v>0</v>
      </c>
      <c r="E288" s="1277"/>
      <c r="F288" s="1277"/>
      <c r="G288" s="1278"/>
      <c r="H288" s="1276">
        <f t="shared" si="294"/>
        <v>0</v>
      </c>
      <c r="I288" s="1277">
        <v>0</v>
      </c>
      <c r="J288" s="1277"/>
      <c r="K288" s="1277"/>
      <c r="L288" s="1278"/>
      <c r="M288" s="1276">
        <f t="shared" si="295"/>
        <v>0</v>
      </c>
      <c r="N288" s="1277">
        <v>0</v>
      </c>
      <c r="O288" s="1277"/>
      <c r="P288" s="1277"/>
      <c r="Q288" s="1278"/>
      <c r="R288" s="1021"/>
      <c r="S288" s="804"/>
    </row>
    <row r="289" spans="1:19" ht="11.25" hidden="1" customHeight="1" x14ac:dyDescent="0.25">
      <c r="A289" s="872" t="s">
        <v>26</v>
      </c>
      <c r="B289" s="54" t="s">
        <v>244</v>
      </c>
      <c r="C289" s="1276">
        <f t="shared" si="296"/>
        <v>0</v>
      </c>
      <c r="D289" s="1277">
        <v>0</v>
      </c>
      <c r="E289" s="1277"/>
      <c r="F289" s="1277"/>
      <c r="G289" s="1278"/>
      <c r="H289" s="1276">
        <f t="shared" si="294"/>
        <v>0</v>
      </c>
      <c r="I289" s="1277">
        <v>0</v>
      </c>
      <c r="J289" s="1277"/>
      <c r="K289" s="1277"/>
      <c r="L289" s="1278"/>
      <c r="M289" s="1276">
        <f t="shared" si="295"/>
        <v>0</v>
      </c>
      <c r="N289" s="1277">
        <v>0</v>
      </c>
      <c r="O289" s="1277"/>
      <c r="P289" s="1277"/>
      <c r="Q289" s="1278"/>
      <c r="R289" s="1021"/>
      <c r="S289" s="804"/>
    </row>
    <row r="290" spans="1:19" ht="18" hidden="1" customHeight="1" x14ac:dyDescent="0.25">
      <c r="A290" s="872" t="s">
        <v>34</v>
      </c>
      <c r="B290" s="54" t="s">
        <v>245</v>
      </c>
      <c r="C290" s="1276">
        <f t="shared" si="296"/>
        <v>0</v>
      </c>
      <c r="D290" s="1277">
        <v>0</v>
      </c>
      <c r="E290" s="1277"/>
      <c r="F290" s="1277"/>
      <c r="G290" s="1278"/>
      <c r="H290" s="1276">
        <f t="shared" si="294"/>
        <v>0</v>
      </c>
      <c r="I290" s="1277">
        <v>0</v>
      </c>
      <c r="J290" s="1277"/>
      <c r="K290" s="1277"/>
      <c r="L290" s="1278"/>
      <c r="M290" s="1276">
        <f t="shared" si="295"/>
        <v>0</v>
      </c>
      <c r="N290" s="1277">
        <v>0</v>
      </c>
      <c r="O290" s="1277"/>
      <c r="P290" s="1277"/>
      <c r="Q290" s="1278"/>
      <c r="R290" s="1021"/>
      <c r="S290" s="804"/>
    </row>
    <row r="291" spans="1:19" ht="21" hidden="1" customHeight="1" x14ac:dyDescent="0.25">
      <c r="A291" s="872" t="s">
        <v>34</v>
      </c>
      <c r="B291" s="54" t="s">
        <v>154</v>
      </c>
      <c r="C291" s="1276">
        <f t="shared" si="296"/>
        <v>0</v>
      </c>
      <c r="D291" s="1277">
        <v>0</v>
      </c>
      <c r="E291" s="1277"/>
      <c r="F291" s="1277"/>
      <c r="G291" s="1278"/>
      <c r="H291" s="1276">
        <f t="shared" si="294"/>
        <v>0</v>
      </c>
      <c r="I291" s="1277">
        <v>0</v>
      </c>
      <c r="J291" s="1277"/>
      <c r="K291" s="1277"/>
      <c r="L291" s="1278"/>
      <c r="M291" s="1276">
        <f t="shared" si="295"/>
        <v>0</v>
      </c>
      <c r="N291" s="1277">
        <v>0</v>
      </c>
      <c r="O291" s="1277"/>
      <c r="P291" s="1277"/>
      <c r="Q291" s="1278"/>
      <c r="R291" s="1021"/>
      <c r="S291" s="804"/>
    </row>
    <row r="292" spans="1:19" ht="14.25" hidden="1" customHeight="1" x14ac:dyDescent="0.25">
      <c r="A292" s="872" t="s">
        <v>40</v>
      </c>
      <c r="B292" s="1012" t="s">
        <v>246</v>
      </c>
      <c r="C292" s="1276">
        <f t="shared" si="296"/>
        <v>0</v>
      </c>
      <c r="D292" s="1277">
        <v>0</v>
      </c>
      <c r="E292" s="1277"/>
      <c r="F292" s="1277"/>
      <c r="G292" s="1278"/>
      <c r="H292" s="1276">
        <f t="shared" si="294"/>
        <v>0</v>
      </c>
      <c r="I292" s="1277">
        <v>0</v>
      </c>
      <c r="J292" s="1277"/>
      <c r="K292" s="1277"/>
      <c r="L292" s="1278"/>
      <c r="M292" s="1276">
        <f t="shared" si="295"/>
        <v>0</v>
      </c>
      <c r="N292" s="1277">
        <v>0</v>
      </c>
      <c r="O292" s="1277"/>
      <c r="P292" s="1277"/>
      <c r="Q292" s="1278"/>
      <c r="R292" s="1021"/>
      <c r="S292" s="804"/>
    </row>
    <row r="293" spans="1:19" ht="28.5" hidden="1" customHeight="1" x14ac:dyDescent="0.25">
      <c r="A293" s="872" t="s">
        <v>40</v>
      </c>
      <c r="B293" s="1012" t="s">
        <v>155</v>
      </c>
      <c r="C293" s="1276">
        <f t="shared" si="296"/>
        <v>0</v>
      </c>
      <c r="D293" s="1277">
        <v>0</v>
      </c>
      <c r="E293" s="1277"/>
      <c r="F293" s="1277"/>
      <c r="G293" s="1278"/>
      <c r="H293" s="1276">
        <f t="shared" si="294"/>
        <v>0</v>
      </c>
      <c r="I293" s="1277">
        <v>0</v>
      </c>
      <c r="J293" s="1277"/>
      <c r="K293" s="1277"/>
      <c r="L293" s="1278"/>
      <c r="M293" s="1276">
        <f t="shared" si="295"/>
        <v>0</v>
      </c>
      <c r="N293" s="1277">
        <v>0</v>
      </c>
      <c r="O293" s="1277"/>
      <c r="P293" s="1277"/>
      <c r="Q293" s="1278"/>
      <c r="R293" s="1021"/>
      <c r="S293" s="804"/>
    </row>
    <row r="294" spans="1:19" ht="23.25" hidden="1" customHeight="1" x14ac:dyDescent="0.25">
      <c r="A294" s="872" t="s">
        <v>50</v>
      </c>
      <c r="B294" s="1012" t="s">
        <v>247</v>
      </c>
      <c r="C294" s="1276">
        <f t="shared" si="296"/>
        <v>0</v>
      </c>
      <c r="D294" s="1277">
        <v>0</v>
      </c>
      <c r="E294" s="1277"/>
      <c r="F294" s="1277"/>
      <c r="G294" s="1278"/>
      <c r="H294" s="1276">
        <f t="shared" si="294"/>
        <v>0</v>
      </c>
      <c r="I294" s="1277">
        <v>0</v>
      </c>
      <c r="J294" s="1277"/>
      <c r="K294" s="1277"/>
      <c r="L294" s="1278"/>
      <c r="M294" s="1276">
        <f t="shared" si="295"/>
        <v>0</v>
      </c>
      <c r="N294" s="1277">
        <v>0</v>
      </c>
      <c r="O294" s="1277"/>
      <c r="P294" s="1277"/>
      <c r="Q294" s="1278"/>
      <c r="R294" s="1021"/>
      <c r="S294" s="804"/>
    </row>
    <row r="295" spans="1:19" ht="15.75" hidden="1" customHeight="1" x14ac:dyDescent="0.25">
      <c r="A295" s="872" t="s">
        <v>50</v>
      </c>
      <c r="B295" s="1012" t="s">
        <v>156</v>
      </c>
      <c r="C295" s="1276">
        <f t="shared" si="296"/>
        <v>0</v>
      </c>
      <c r="D295" s="1277">
        <v>0</v>
      </c>
      <c r="E295" s="1277"/>
      <c r="F295" s="1277"/>
      <c r="G295" s="1278"/>
      <c r="H295" s="1276">
        <f t="shared" si="294"/>
        <v>0</v>
      </c>
      <c r="I295" s="1277">
        <v>0</v>
      </c>
      <c r="J295" s="1277"/>
      <c r="K295" s="1277"/>
      <c r="L295" s="1278"/>
      <c r="M295" s="1276">
        <f t="shared" si="295"/>
        <v>0</v>
      </c>
      <c r="N295" s="1277">
        <v>0</v>
      </c>
      <c r="O295" s="1277"/>
      <c r="P295" s="1277"/>
      <c r="Q295" s="1278"/>
      <c r="R295" s="1021"/>
      <c r="S295" s="804"/>
    </row>
    <row r="296" spans="1:19" ht="36" customHeight="1" x14ac:dyDescent="0.25">
      <c r="A296" s="872" t="s">
        <v>170</v>
      </c>
      <c r="B296" s="209" t="s">
        <v>558</v>
      </c>
      <c r="C296" s="1276">
        <f t="shared" si="296"/>
        <v>15011</v>
      </c>
      <c r="D296" s="1277">
        <v>15011</v>
      </c>
      <c r="E296" s="1277">
        <v>0</v>
      </c>
      <c r="F296" s="1277">
        <v>0</v>
      </c>
      <c r="G296" s="1278">
        <v>0</v>
      </c>
      <c r="H296" s="1276">
        <f t="shared" si="294"/>
        <v>15011</v>
      </c>
      <c r="I296" s="1277">
        <v>15011</v>
      </c>
      <c r="J296" s="1277">
        <v>0</v>
      </c>
      <c r="K296" s="1277">
        <v>0</v>
      </c>
      <c r="L296" s="1278">
        <v>0</v>
      </c>
      <c r="M296" s="1276">
        <f t="shared" si="295"/>
        <v>2817.3</v>
      </c>
      <c r="N296" s="1277">
        <v>2817.3</v>
      </c>
      <c r="O296" s="1277">
        <v>0</v>
      </c>
      <c r="P296" s="1277">
        <v>0</v>
      </c>
      <c r="Q296" s="1278">
        <v>0</v>
      </c>
      <c r="R296" s="1021"/>
      <c r="S296" s="804"/>
    </row>
    <row r="297" spans="1:19" ht="36.75" customHeight="1" x14ac:dyDescent="0.25">
      <c r="A297" s="872" t="s">
        <v>171</v>
      </c>
      <c r="B297" s="209" t="s">
        <v>425</v>
      </c>
      <c r="C297" s="1276">
        <f t="shared" si="296"/>
        <v>45</v>
      </c>
      <c r="D297" s="1277">
        <v>45</v>
      </c>
      <c r="E297" s="1277">
        <v>0</v>
      </c>
      <c r="F297" s="1277">
        <v>0</v>
      </c>
      <c r="G297" s="1278">
        <v>0</v>
      </c>
      <c r="H297" s="1276">
        <f t="shared" si="294"/>
        <v>45</v>
      </c>
      <c r="I297" s="1277">
        <v>45</v>
      </c>
      <c r="J297" s="1277">
        <v>0</v>
      </c>
      <c r="K297" s="1277">
        <v>0</v>
      </c>
      <c r="L297" s="1278">
        <v>0</v>
      </c>
      <c r="M297" s="1276">
        <f t="shared" si="295"/>
        <v>0</v>
      </c>
      <c r="N297" s="1277">
        <v>0</v>
      </c>
      <c r="O297" s="1277">
        <v>0</v>
      </c>
      <c r="P297" s="1277">
        <v>0</v>
      </c>
      <c r="Q297" s="1278">
        <v>0</v>
      </c>
      <c r="R297" s="1021"/>
      <c r="S297" s="804"/>
    </row>
    <row r="298" spans="1:19" ht="39" customHeight="1" x14ac:dyDescent="0.25">
      <c r="A298" s="872" t="s">
        <v>398</v>
      </c>
      <c r="B298" s="209" t="s">
        <v>559</v>
      </c>
      <c r="C298" s="1276">
        <f t="shared" si="296"/>
        <v>250</v>
      </c>
      <c r="D298" s="1277">
        <v>250</v>
      </c>
      <c r="E298" s="1277">
        <v>0</v>
      </c>
      <c r="F298" s="1277">
        <v>0</v>
      </c>
      <c r="G298" s="1278">
        <v>0</v>
      </c>
      <c r="H298" s="1276">
        <f t="shared" si="294"/>
        <v>250</v>
      </c>
      <c r="I298" s="1277">
        <v>250</v>
      </c>
      <c r="J298" s="1277">
        <v>0</v>
      </c>
      <c r="K298" s="1277">
        <v>0</v>
      </c>
      <c r="L298" s="1278">
        <v>0</v>
      </c>
      <c r="M298" s="1276">
        <f t="shared" si="295"/>
        <v>250</v>
      </c>
      <c r="N298" s="1277">
        <v>250</v>
      </c>
      <c r="O298" s="1277">
        <v>0</v>
      </c>
      <c r="P298" s="1277">
        <v>0</v>
      </c>
      <c r="Q298" s="1278">
        <v>0</v>
      </c>
      <c r="R298" s="1021"/>
      <c r="S298" s="804"/>
    </row>
    <row r="299" spans="1:19" ht="24.75" customHeight="1" x14ac:dyDescent="0.25">
      <c r="A299" s="872" t="s">
        <v>389</v>
      </c>
      <c r="B299" s="213" t="s">
        <v>545</v>
      </c>
      <c r="C299" s="1276">
        <f t="shared" si="296"/>
        <v>336</v>
      </c>
      <c r="D299" s="1277">
        <v>336</v>
      </c>
      <c r="E299" s="1113">
        <v>0</v>
      </c>
      <c r="F299" s="1113">
        <v>0</v>
      </c>
      <c r="G299" s="1244">
        <v>0</v>
      </c>
      <c r="H299" s="1276">
        <f t="shared" si="294"/>
        <v>336</v>
      </c>
      <c r="I299" s="1277">
        <v>336</v>
      </c>
      <c r="J299" s="1113">
        <v>0</v>
      </c>
      <c r="K299" s="1113">
        <v>0</v>
      </c>
      <c r="L299" s="1244">
        <v>0</v>
      </c>
      <c r="M299" s="1276">
        <f t="shared" si="295"/>
        <v>211.2</v>
      </c>
      <c r="N299" s="1277">
        <v>211.2</v>
      </c>
      <c r="O299" s="1113">
        <v>0</v>
      </c>
      <c r="P299" s="1113">
        <v>0</v>
      </c>
      <c r="Q299" s="1244">
        <v>0</v>
      </c>
      <c r="R299" s="1022"/>
      <c r="S299" s="804"/>
    </row>
    <row r="300" spans="1:19" ht="38.25" customHeight="1" x14ac:dyDescent="0.25">
      <c r="A300" s="872" t="s">
        <v>460</v>
      </c>
      <c r="B300" s="1012" t="s">
        <v>546</v>
      </c>
      <c r="C300" s="1276">
        <f t="shared" si="296"/>
        <v>1001.6</v>
      </c>
      <c r="D300" s="1277">
        <v>0</v>
      </c>
      <c r="E300" s="1113">
        <v>1001.6</v>
      </c>
      <c r="F300" s="1113">
        <v>0</v>
      </c>
      <c r="G300" s="1244">
        <v>0</v>
      </c>
      <c r="H300" s="1276">
        <f t="shared" si="294"/>
        <v>1001.6</v>
      </c>
      <c r="I300" s="1277">
        <v>0</v>
      </c>
      <c r="J300" s="1113">
        <v>1001.6</v>
      </c>
      <c r="K300" s="1113">
        <v>0</v>
      </c>
      <c r="L300" s="1244">
        <v>0</v>
      </c>
      <c r="M300" s="1276">
        <f t="shared" si="295"/>
        <v>152.30000000000001</v>
      </c>
      <c r="N300" s="1277">
        <v>0</v>
      </c>
      <c r="O300" s="1113">
        <v>152.30000000000001</v>
      </c>
      <c r="P300" s="1113">
        <v>0</v>
      </c>
      <c r="Q300" s="1244">
        <v>0</v>
      </c>
      <c r="R300" s="1022"/>
      <c r="S300" s="804"/>
    </row>
    <row r="301" spans="1:19" ht="36" customHeight="1" x14ac:dyDescent="0.25">
      <c r="A301" s="872" t="s">
        <v>554</v>
      </c>
      <c r="B301" s="1015" t="s">
        <v>560</v>
      </c>
      <c r="C301" s="1276">
        <f t="shared" si="296"/>
        <v>0</v>
      </c>
      <c r="D301" s="1277">
        <v>0</v>
      </c>
      <c r="E301" s="1113">
        <v>0</v>
      </c>
      <c r="F301" s="1113">
        <v>0</v>
      </c>
      <c r="G301" s="1244">
        <v>0</v>
      </c>
      <c r="H301" s="1276">
        <f t="shared" si="294"/>
        <v>0</v>
      </c>
      <c r="I301" s="1277">
        <v>0</v>
      </c>
      <c r="J301" s="1113">
        <v>0</v>
      </c>
      <c r="K301" s="1113">
        <v>0</v>
      </c>
      <c r="L301" s="1244">
        <v>0</v>
      </c>
      <c r="M301" s="1276">
        <f t="shared" si="295"/>
        <v>0</v>
      </c>
      <c r="N301" s="1277">
        <v>0</v>
      </c>
      <c r="O301" s="1113">
        <v>0</v>
      </c>
      <c r="P301" s="1113">
        <v>0</v>
      </c>
      <c r="Q301" s="1244">
        <v>0</v>
      </c>
      <c r="R301" s="1022"/>
      <c r="S301" s="804"/>
    </row>
    <row r="302" spans="1:19" ht="26.25" hidden="1" customHeight="1" thickBot="1" x14ac:dyDescent="0.25">
      <c r="A302" s="872" t="s">
        <v>68</v>
      </c>
      <c r="B302" s="1012" t="s">
        <v>196</v>
      </c>
      <c r="C302" s="1279">
        <f t="shared" si="296"/>
        <v>0</v>
      </c>
      <c r="D302" s="1280"/>
      <c r="E302" s="1281"/>
      <c r="F302" s="1281"/>
      <c r="G302" s="1282"/>
      <c r="H302" s="1279">
        <f t="shared" si="294"/>
        <v>0</v>
      </c>
      <c r="I302" s="1280"/>
      <c r="J302" s="1281"/>
      <c r="K302" s="1281"/>
      <c r="L302" s="1282"/>
      <c r="M302" s="1279">
        <f t="shared" si="295"/>
        <v>0</v>
      </c>
      <c r="N302" s="1280"/>
      <c r="O302" s="1281"/>
      <c r="P302" s="1281"/>
      <c r="Q302" s="1282"/>
      <c r="R302" s="1022"/>
      <c r="S302" s="804"/>
    </row>
    <row r="303" spans="1:19" ht="25.9" customHeight="1" thickBot="1" x14ac:dyDescent="0.3">
      <c r="A303" s="1016"/>
      <c r="B303" s="921" t="s">
        <v>102</v>
      </c>
      <c r="C303" s="1041">
        <f t="shared" si="296"/>
        <v>67759.100000000006</v>
      </c>
      <c r="D303" s="1236">
        <f>D251+D275+D287</f>
        <v>63018.5</v>
      </c>
      <c r="E303" s="1236">
        <f t="shared" ref="E303:G303" si="303">E251+E275+E287</f>
        <v>4740.6000000000004</v>
      </c>
      <c r="F303" s="1236">
        <f t="shared" si="303"/>
        <v>0</v>
      </c>
      <c r="G303" s="1237">
        <f t="shared" si="303"/>
        <v>0</v>
      </c>
      <c r="H303" s="1041">
        <f t="shared" si="294"/>
        <v>67759.100000000006</v>
      </c>
      <c r="I303" s="1236">
        <f t="shared" ref="I303:L303" si="304">I251+I275+I287</f>
        <v>63018.5</v>
      </c>
      <c r="J303" s="1236">
        <f t="shared" si="304"/>
        <v>4740.6000000000004</v>
      </c>
      <c r="K303" s="1236">
        <f t="shared" si="304"/>
        <v>0</v>
      </c>
      <c r="L303" s="1237">
        <f t="shared" si="304"/>
        <v>0</v>
      </c>
      <c r="M303" s="1041">
        <f t="shared" si="295"/>
        <v>13519.3</v>
      </c>
      <c r="N303" s="1236">
        <f t="shared" ref="N303:Q303" si="305">N251+N275+N287</f>
        <v>13175.4</v>
      </c>
      <c r="O303" s="1236">
        <f t="shared" si="305"/>
        <v>343.9</v>
      </c>
      <c r="P303" s="1236">
        <f t="shared" si="305"/>
        <v>0</v>
      </c>
      <c r="Q303" s="1237">
        <f t="shared" si="305"/>
        <v>0</v>
      </c>
      <c r="R303" s="987">
        <f>M303/C303*100</f>
        <v>19.95200644636661</v>
      </c>
      <c r="S303" s="804"/>
    </row>
    <row r="304" spans="1:19" ht="24" customHeight="1" thickBot="1" x14ac:dyDescent="0.3">
      <c r="A304" s="1514" t="s">
        <v>351</v>
      </c>
      <c r="B304" s="1515"/>
      <c r="C304" s="1515"/>
      <c r="D304" s="1515"/>
      <c r="E304" s="1515"/>
      <c r="F304" s="1515"/>
      <c r="G304" s="1515"/>
      <c r="H304" s="1515"/>
      <c r="I304" s="1515"/>
      <c r="J304" s="1515"/>
      <c r="K304" s="1515"/>
      <c r="L304" s="1515"/>
      <c r="M304" s="1515"/>
      <c r="N304" s="1515"/>
      <c r="O304" s="1515"/>
      <c r="P304" s="1515"/>
      <c r="Q304" s="1515"/>
      <c r="R304" s="1516"/>
      <c r="S304" s="804"/>
    </row>
    <row r="305" spans="1:19" ht="25.5" customHeight="1" x14ac:dyDescent="0.25">
      <c r="A305" s="1023" t="s">
        <v>170</v>
      </c>
      <c r="B305" s="971" t="s">
        <v>466</v>
      </c>
      <c r="C305" s="1247">
        <f t="shared" ref="C305:C306" si="306">SUM(D305:G305)</f>
        <v>0</v>
      </c>
      <c r="D305" s="1248">
        <v>0</v>
      </c>
      <c r="E305" s="1248">
        <v>0</v>
      </c>
      <c r="F305" s="1248">
        <v>0</v>
      </c>
      <c r="G305" s="1249">
        <v>0</v>
      </c>
      <c r="H305" s="1247">
        <f t="shared" ref="H305:H312" si="307">SUM(I305:L305)</f>
        <v>0</v>
      </c>
      <c r="I305" s="1248">
        <v>0</v>
      </c>
      <c r="J305" s="1248">
        <v>0</v>
      </c>
      <c r="K305" s="1248">
        <v>0</v>
      </c>
      <c r="L305" s="1249">
        <v>0</v>
      </c>
      <c r="M305" s="1247">
        <f t="shared" ref="M305:M312" si="308">SUM(N305:Q305)</f>
        <v>0</v>
      </c>
      <c r="N305" s="1248">
        <v>0</v>
      </c>
      <c r="O305" s="1248">
        <v>0</v>
      </c>
      <c r="P305" s="1248">
        <v>0</v>
      </c>
      <c r="Q305" s="1249">
        <v>0</v>
      </c>
      <c r="R305" s="1033"/>
      <c r="S305" s="804"/>
    </row>
    <row r="306" spans="1:19" ht="42.75" customHeight="1" x14ac:dyDescent="0.25">
      <c r="A306" s="873" t="s">
        <v>171</v>
      </c>
      <c r="B306" s="1024" t="s">
        <v>467</v>
      </c>
      <c r="C306" s="1028">
        <f t="shared" si="306"/>
        <v>384.4</v>
      </c>
      <c r="D306" s="796">
        <f>SUM(D307:D311)</f>
        <v>384.4</v>
      </c>
      <c r="E306" s="1115">
        <f t="shared" ref="E306:G306" si="309">SUM(E307:E311)</f>
        <v>0</v>
      </c>
      <c r="F306" s="1115">
        <f t="shared" si="309"/>
        <v>0</v>
      </c>
      <c r="G306" s="1257">
        <f t="shared" si="309"/>
        <v>0</v>
      </c>
      <c r="H306" s="1028">
        <f t="shared" si="307"/>
        <v>384.4</v>
      </c>
      <c r="I306" s="796">
        <f t="shared" ref="I306:L306" si="310">SUM(I307:I311)</f>
        <v>384.4</v>
      </c>
      <c r="J306" s="1115">
        <f t="shared" si="310"/>
        <v>0</v>
      </c>
      <c r="K306" s="1115">
        <f t="shared" si="310"/>
        <v>0</v>
      </c>
      <c r="L306" s="1257">
        <f t="shared" si="310"/>
        <v>0</v>
      </c>
      <c r="M306" s="1028">
        <f t="shared" si="308"/>
        <v>0</v>
      </c>
      <c r="N306" s="1115">
        <f t="shared" ref="N306:Q306" si="311">SUM(N307:N311)</f>
        <v>0</v>
      </c>
      <c r="O306" s="1115">
        <f t="shared" si="311"/>
        <v>0</v>
      </c>
      <c r="P306" s="1115">
        <f t="shared" si="311"/>
        <v>0</v>
      </c>
      <c r="Q306" s="1257">
        <f t="shared" si="311"/>
        <v>0</v>
      </c>
      <c r="R306" s="1034"/>
      <c r="S306" s="804"/>
    </row>
    <row r="307" spans="1:19" ht="25.5" customHeight="1" x14ac:dyDescent="0.25">
      <c r="A307" s="874" t="s">
        <v>34</v>
      </c>
      <c r="B307" s="196" t="s">
        <v>352</v>
      </c>
      <c r="C307" s="1029">
        <f>SUM(D307:G307)</f>
        <v>134.4</v>
      </c>
      <c r="D307" s="795">
        <v>134.4</v>
      </c>
      <c r="E307" s="1113">
        <v>0</v>
      </c>
      <c r="F307" s="1113">
        <v>0</v>
      </c>
      <c r="G307" s="1244">
        <v>0</v>
      </c>
      <c r="H307" s="1029">
        <f t="shared" si="307"/>
        <v>134.4</v>
      </c>
      <c r="I307" s="795">
        <v>134.4</v>
      </c>
      <c r="J307" s="1113">
        <v>0</v>
      </c>
      <c r="K307" s="1113">
        <v>0</v>
      </c>
      <c r="L307" s="1244">
        <v>0</v>
      </c>
      <c r="M307" s="1029">
        <f t="shared" si="308"/>
        <v>0</v>
      </c>
      <c r="N307" s="1113">
        <v>0</v>
      </c>
      <c r="O307" s="1287">
        <v>0</v>
      </c>
      <c r="P307" s="1287">
        <v>0</v>
      </c>
      <c r="Q307" s="1288">
        <v>0</v>
      </c>
      <c r="R307" s="1035"/>
      <c r="S307" s="804"/>
    </row>
    <row r="308" spans="1:19" ht="25.5" customHeight="1" x14ac:dyDescent="0.25">
      <c r="A308" s="874" t="s">
        <v>115</v>
      </c>
      <c r="B308" s="196" t="s">
        <v>468</v>
      </c>
      <c r="C308" s="1029">
        <f t="shared" ref="C308:C312" si="312">SUM(D308:G308)</f>
        <v>0</v>
      </c>
      <c r="D308" s="795">
        <v>0</v>
      </c>
      <c r="E308" s="1113">
        <v>0</v>
      </c>
      <c r="F308" s="1113">
        <v>0</v>
      </c>
      <c r="G308" s="1244">
        <v>0</v>
      </c>
      <c r="H308" s="1029">
        <f t="shared" si="307"/>
        <v>0</v>
      </c>
      <c r="I308" s="795">
        <v>0</v>
      </c>
      <c r="J308" s="1113">
        <v>0</v>
      </c>
      <c r="K308" s="1113">
        <v>0</v>
      </c>
      <c r="L308" s="1244">
        <v>0</v>
      </c>
      <c r="M308" s="1029">
        <f t="shared" si="308"/>
        <v>0</v>
      </c>
      <c r="N308" s="1113">
        <v>0</v>
      </c>
      <c r="O308" s="1113">
        <v>0</v>
      </c>
      <c r="P308" s="1113">
        <v>0</v>
      </c>
      <c r="Q308" s="1244">
        <v>0</v>
      </c>
      <c r="R308" s="1034"/>
      <c r="S308" s="804"/>
    </row>
    <row r="309" spans="1:19" ht="51" customHeight="1" x14ac:dyDescent="0.25">
      <c r="A309" s="875" t="s">
        <v>117</v>
      </c>
      <c r="B309" s="196" t="s">
        <v>469</v>
      </c>
      <c r="C309" s="1029">
        <f t="shared" si="312"/>
        <v>0</v>
      </c>
      <c r="D309" s="795">
        <v>0</v>
      </c>
      <c r="E309" s="1113">
        <v>0</v>
      </c>
      <c r="F309" s="1113">
        <v>0</v>
      </c>
      <c r="G309" s="1244">
        <v>0</v>
      </c>
      <c r="H309" s="1029">
        <f t="shared" si="307"/>
        <v>0</v>
      </c>
      <c r="I309" s="795">
        <v>0</v>
      </c>
      <c r="J309" s="1113">
        <v>0</v>
      </c>
      <c r="K309" s="1113">
        <v>0</v>
      </c>
      <c r="L309" s="1244">
        <v>0</v>
      </c>
      <c r="M309" s="1029">
        <f t="shared" si="308"/>
        <v>0</v>
      </c>
      <c r="N309" s="1113">
        <v>0</v>
      </c>
      <c r="O309" s="1113">
        <v>0</v>
      </c>
      <c r="P309" s="1113">
        <v>0</v>
      </c>
      <c r="Q309" s="1244">
        <v>0</v>
      </c>
      <c r="R309" s="1034"/>
      <c r="S309" s="804"/>
    </row>
    <row r="310" spans="1:19" ht="20.25" customHeight="1" x14ac:dyDescent="0.25">
      <c r="A310" s="874" t="s">
        <v>118</v>
      </c>
      <c r="B310" s="1025" t="s">
        <v>354</v>
      </c>
      <c r="C310" s="1029">
        <f t="shared" si="312"/>
        <v>100</v>
      </c>
      <c r="D310" s="795">
        <v>100</v>
      </c>
      <c r="E310" s="1113">
        <v>0</v>
      </c>
      <c r="F310" s="1113">
        <v>0</v>
      </c>
      <c r="G310" s="1244">
        <v>0</v>
      </c>
      <c r="H310" s="1029">
        <f t="shared" si="307"/>
        <v>100</v>
      </c>
      <c r="I310" s="795">
        <v>100</v>
      </c>
      <c r="J310" s="1113">
        <v>0</v>
      </c>
      <c r="K310" s="1113">
        <v>0</v>
      </c>
      <c r="L310" s="1244">
        <v>0</v>
      </c>
      <c r="M310" s="1029">
        <f t="shared" si="308"/>
        <v>0</v>
      </c>
      <c r="N310" s="1113">
        <v>0</v>
      </c>
      <c r="O310" s="1113">
        <v>0</v>
      </c>
      <c r="P310" s="1113">
        <v>0</v>
      </c>
      <c r="Q310" s="1244">
        <v>0</v>
      </c>
      <c r="R310" s="1034"/>
      <c r="S310" s="804"/>
    </row>
    <row r="311" spans="1:19" ht="32.25" customHeight="1" x14ac:dyDescent="0.25">
      <c r="A311" s="874" t="s">
        <v>119</v>
      </c>
      <c r="B311" s="1025" t="s">
        <v>470</v>
      </c>
      <c r="C311" s="1029">
        <f t="shared" si="312"/>
        <v>150</v>
      </c>
      <c r="D311" s="1113">
        <v>150</v>
      </c>
      <c r="E311" s="1113">
        <v>0</v>
      </c>
      <c r="F311" s="1113">
        <v>0</v>
      </c>
      <c r="G311" s="1244">
        <v>0</v>
      </c>
      <c r="H311" s="1029">
        <f t="shared" si="307"/>
        <v>150</v>
      </c>
      <c r="I311" s="1113">
        <v>150</v>
      </c>
      <c r="J311" s="1113">
        <v>0</v>
      </c>
      <c r="K311" s="1113">
        <v>0</v>
      </c>
      <c r="L311" s="1244">
        <v>0</v>
      </c>
      <c r="M311" s="1029">
        <f t="shared" si="308"/>
        <v>0</v>
      </c>
      <c r="N311" s="1113">
        <v>0</v>
      </c>
      <c r="O311" s="1113">
        <v>0</v>
      </c>
      <c r="P311" s="1113">
        <v>0</v>
      </c>
      <c r="Q311" s="1244">
        <v>0</v>
      </c>
      <c r="R311" s="891"/>
      <c r="S311" s="804"/>
    </row>
    <row r="312" spans="1:19" ht="27" customHeight="1" thickBot="1" x14ac:dyDescent="0.3">
      <c r="A312" s="1026"/>
      <c r="B312" s="1027" t="s">
        <v>102</v>
      </c>
      <c r="C312" s="1030">
        <f t="shared" si="312"/>
        <v>384.4</v>
      </c>
      <c r="D312" s="1031">
        <f>D305+D306</f>
        <v>384.4</v>
      </c>
      <c r="E312" s="1031">
        <f t="shared" ref="E312:G312" si="313">E305+E306</f>
        <v>0</v>
      </c>
      <c r="F312" s="1031">
        <f t="shared" si="313"/>
        <v>0</v>
      </c>
      <c r="G312" s="1032">
        <f t="shared" si="313"/>
        <v>0</v>
      </c>
      <c r="H312" s="1030">
        <f t="shared" si="307"/>
        <v>384.4</v>
      </c>
      <c r="I312" s="1031">
        <f t="shared" ref="I312:L312" si="314">I305+I306</f>
        <v>384.4</v>
      </c>
      <c r="J312" s="1031">
        <f t="shared" si="314"/>
        <v>0</v>
      </c>
      <c r="K312" s="1031">
        <f t="shared" si="314"/>
        <v>0</v>
      </c>
      <c r="L312" s="1032">
        <f t="shared" si="314"/>
        <v>0</v>
      </c>
      <c r="M312" s="1030">
        <f t="shared" si="308"/>
        <v>0</v>
      </c>
      <c r="N312" s="1031">
        <f t="shared" ref="N312:Q312" si="315">N305+N306</f>
        <v>0</v>
      </c>
      <c r="O312" s="1031">
        <f t="shared" si="315"/>
        <v>0</v>
      </c>
      <c r="P312" s="1031">
        <f t="shared" si="315"/>
        <v>0</v>
      </c>
      <c r="Q312" s="1032">
        <f t="shared" si="315"/>
        <v>0</v>
      </c>
      <c r="R312" s="987">
        <f>M312/C312*100</f>
        <v>0</v>
      </c>
      <c r="S312" s="804"/>
    </row>
    <row r="313" spans="1:19" ht="25.5" customHeight="1" thickBot="1" x14ac:dyDescent="0.3">
      <c r="A313" s="1514" t="s">
        <v>454</v>
      </c>
      <c r="B313" s="1515"/>
      <c r="C313" s="1515"/>
      <c r="D313" s="1515"/>
      <c r="E313" s="1515"/>
      <c r="F313" s="1515"/>
      <c r="G313" s="1515"/>
      <c r="H313" s="1515"/>
      <c r="I313" s="1515"/>
      <c r="J313" s="1515"/>
      <c r="K313" s="1515"/>
      <c r="L313" s="1515"/>
      <c r="M313" s="1515"/>
      <c r="N313" s="1515"/>
      <c r="O313" s="1515"/>
      <c r="P313" s="1515"/>
      <c r="Q313" s="1515"/>
      <c r="R313" s="1516"/>
      <c r="S313" s="804"/>
    </row>
    <row r="314" spans="1:19" ht="60" x14ac:dyDescent="0.25">
      <c r="A314" s="1036"/>
      <c r="B314" s="1037" t="s">
        <v>250</v>
      </c>
      <c r="C314" s="1038">
        <f t="shared" ref="C314:C323" si="316">D314+E314</f>
        <v>940</v>
      </c>
      <c r="D314" s="1135">
        <f>D316+D317+D318</f>
        <v>940</v>
      </c>
      <c r="E314" s="1135">
        <f>E316+E317+E318</f>
        <v>0</v>
      </c>
      <c r="F314" s="1135">
        <f t="shared" ref="F314:G314" si="317">F316+F317+F318</f>
        <v>0</v>
      </c>
      <c r="G314" s="1263">
        <f t="shared" si="317"/>
        <v>0</v>
      </c>
      <c r="H314" s="1038">
        <f t="shared" ref="H314:H323" si="318">I314+J314</f>
        <v>940</v>
      </c>
      <c r="I314" s="1135">
        <f>I316+I317+I318</f>
        <v>940</v>
      </c>
      <c r="J314" s="1135">
        <f>J316+J317+J318</f>
        <v>0</v>
      </c>
      <c r="K314" s="1135">
        <f t="shared" ref="K314:L314" si="319">K316+K317+K318</f>
        <v>0</v>
      </c>
      <c r="L314" s="1263">
        <f t="shared" si="319"/>
        <v>0</v>
      </c>
      <c r="M314" s="1038">
        <f t="shared" ref="M314:M323" si="320">N314+O314</f>
        <v>0</v>
      </c>
      <c r="N314" s="1135">
        <f>N316+N317+N318</f>
        <v>0</v>
      </c>
      <c r="O314" s="1135">
        <f>O316+O317+O318</f>
        <v>0</v>
      </c>
      <c r="P314" s="1135">
        <f t="shared" ref="P314:Q314" si="321">P316+P317+P318</f>
        <v>0</v>
      </c>
      <c r="Q314" s="1263">
        <f t="shared" si="321"/>
        <v>0</v>
      </c>
      <c r="R314" s="1042">
        <f>N314/D314*100</f>
        <v>0</v>
      </c>
      <c r="S314" s="804"/>
    </row>
    <row r="315" spans="1:19" ht="24" x14ac:dyDescent="0.25">
      <c r="A315" s="876">
        <v>1</v>
      </c>
      <c r="B315" s="914" t="s">
        <v>437</v>
      </c>
      <c r="C315" s="1039">
        <f>SUM(D315:G315)</f>
        <v>940</v>
      </c>
      <c r="D315" s="1183">
        <f>SUM(D316:D318)</f>
        <v>940</v>
      </c>
      <c r="E315" s="1183">
        <f t="shared" ref="E315:G315" si="322">SUM(E316:E318)</f>
        <v>0</v>
      </c>
      <c r="F315" s="1183">
        <f t="shared" si="322"/>
        <v>0</v>
      </c>
      <c r="G315" s="1289">
        <f t="shared" si="322"/>
        <v>0</v>
      </c>
      <c r="H315" s="1039">
        <f>SUM(I315:L315)</f>
        <v>940</v>
      </c>
      <c r="I315" s="1183">
        <f t="shared" ref="I315:L315" si="323">SUM(I316:I318)</f>
        <v>940</v>
      </c>
      <c r="J315" s="1183">
        <f t="shared" si="323"/>
        <v>0</v>
      </c>
      <c r="K315" s="1183">
        <f t="shared" si="323"/>
        <v>0</v>
      </c>
      <c r="L315" s="1289">
        <f t="shared" si="323"/>
        <v>0</v>
      </c>
      <c r="M315" s="1039">
        <f>SUM(N315:Q315)</f>
        <v>0</v>
      </c>
      <c r="N315" s="1183">
        <f t="shared" ref="N315:Q315" si="324">SUM(N316:N318)</f>
        <v>0</v>
      </c>
      <c r="O315" s="1183">
        <f t="shared" si="324"/>
        <v>0</v>
      </c>
      <c r="P315" s="1183">
        <f t="shared" si="324"/>
        <v>0</v>
      </c>
      <c r="Q315" s="1289">
        <f t="shared" si="324"/>
        <v>0</v>
      </c>
      <c r="R315" s="336"/>
      <c r="S315" s="804"/>
    </row>
    <row r="316" spans="1:19" x14ac:dyDescent="0.25">
      <c r="A316" s="877" t="s">
        <v>26</v>
      </c>
      <c r="B316" s="194" t="s">
        <v>251</v>
      </c>
      <c r="C316" s="1029">
        <f t="shared" si="316"/>
        <v>650</v>
      </c>
      <c r="D316" s="1254">
        <v>650</v>
      </c>
      <c r="E316" s="1113">
        <v>0</v>
      </c>
      <c r="F316" s="1113">
        <v>0</v>
      </c>
      <c r="G316" s="1244">
        <v>0</v>
      </c>
      <c r="H316" s="1029">
        <f t="shared" si="318"/>
        <v>650</v>
      </c>
      <c r="I316" s="1254">
        <v>650</v>
      </c>
      <c r="J316" s="1113">
        <v>0</v>
      </c>
      <c r="K316" s="1113">
        <v>0</v>
      </c>
      <c r="L316" s="1244">
        <v>0</v>
      </c>
      <c r="M316" s="1029">
        <f t="shared" si="320"/>
        <v>0</v>
      </c>
      <c r="N316" s="1254">
        <v>0</v>
      </c>
      <c r="O316" s="1113">
        <v>0</v>
      </c>
      <c r="P316" s="1113">
        <v>0</v>
      </c>
      <c r="Q316" s="1244">
        <v>0</v>
      </c>
      <c r="R316" s="1043"/>
      <c r="S316" s="804"/>
    </row>
    <row r="317" spans="1:19" ht="24" x14ac:dyDescent="0.25">
      <c r="A317" s="878" t="s">
        <v>27</v>
      </c>
      <c r="B317" s="195" t="s">
        <v>252</v>
      </c>
      <c r="C317" s="1029">
        <f t="shared" si="316"/>
        <v>200</v>
      </c>
      <c r="D317" s="1254">
        <v>200</v>
      </c>
      <c r="E317" s="1113">
        <v>0</v>
      </c>
      <c r="F317" s="1113">
        <v>0</v>
      </c>
      <c r="G317" s="1244">
        <v>0</v>
      </c>
      <c r="H317" s="1029">
        <f t="shared" si="318"/>
        <v>200</v>
      </c>
      <c r="I317" s="1254">
        <v>200</v>
      </c>
      <c r="J317" s="1113">
        <v>0</v>
      </c>
      <c r="K317" s="1113">
        <v>0</v>
      </c>
      <c r="L317" s="1244">
        <v>0</v>
      </c>
      <c r="M317" s="1029">
        <f t="shared" si="320"/>
        <v>0</v>
      </c>
      <c r="N317" s="1254">
        <v>0</v>
      </c>
      <c r="O317" s="1113">
        <v>0</v>
      </c>
      <c r="P317" s="1113">
        <v>0</v>
      </c>
      <c r="Q317" s="1244">
        <v>0</v>
      </c>
      <c r="R317" s="1043"/>
      <c r="S317" s="804"/>
    </row>
    <row r="318" spans="1:19" ht="24" x14ac:dyDescent="0.25">
      <c r="A318" s="879" t="s">
        <v>28</v>
      </c>
      <c r="B318" s="196" t="s">
        <v>253</v>
      </c>
      <c r="C318" s="1029">
        <f t="shared" si="316"/>
        <v>90</v>
      </c>
      <c r="D318" s="1254">
        <v>90</v>
      </c>
      <c r="E318" s="1113">
        <v>0</v>
      </c>
      <c r="F318" s="1113">
        <v>0</v>
      </c>
      <c r="G318" s="1244">
        <v>0</v>
      </c>
      <c r="H318" s="1029">
        <f t="shared" si="318"/>
        <v>90</v>
      </c>
      <c r="I318" s="1254">
        <v>90</v>
      </c>
      <c r="J318" s="1113">
        <v>0</v>
      </c>
      <c r="K318" s="1113">
        <v>0</v>
      </c>
      <c r="L318" s="1244">
        <v>0</v>
      </c>
      <c r="M318" s="1029">
        <f t="shared" si="320"/>
        <v>0</v>
      </c>
      <c r="N318" s="1254">
        <v>0</v>
      </c>
      <c r="O318" s="1113">
        <v>0</v>
      </c>
      <c r="P318" s="1113">
        <v>0</v>
      </c>
      <c r="Q318" s="1244">
        <v>0</v>
      </c>
      <c r="R318" s="1043"/>
      <c r="S318" s="804"/>
    </row>
    <row r="319" spans="1:19" ht="48" x14ac:dyDescent="0.25">
      <c r="A319" s="880"/>
      <c r="B319" s="469" t="s">
        <v>254</v>
      </c>
      <c r="C319" s="1040">
        <f>SUM(D319:G319)</f>
        <v>2304.5</v>
      </c>
      <c r="D319" s="1183">
        <f>D320+D327</f>
        <v>390</v>
      </c>
      <c r="E319" s="1274">
        <f t="shared" ref="E319:G319" si="325">E320+E327</f>
        <v>1914.5</v>
      </c>
      <c r="F319" s="1274">
        <f t="shared" si="325"/>
        <v>0</v>
      </c>
      <c r="G319" s="1275">
        <f t="shared" si="325"/>
        <v>0</v>
      </c>
      <c r="H319" s="1040">
        <f>SUM(I319:L319)</f>
        <v>2315.5</v>
      </c>
      <c r="I319" s="1183">
        <f t="shared" ref="I319:L319" si="326">I320+I327</f>
        <v>401</v>
      </c>
      <c r="J319" s="1274">
        <f t="shared" si="326"/>
        <v>1914.5</v>
      </c>
      <c r="K319" s="1274">
        <f t="shared" si="326"/>
        <v>0</v>
      </c>
      <c r="L319" s="1275">
        <f t="shared" si="326"/>
        <v>0</v>
      </c>
      <c r="M319" s="1040">
        <f>SUM(N319:Q319)</f>
        <v>0</v>
      </c>
      <c r="N319" s="1183">
        <f t="shared" ref="N319:Q319" si="327">N320+N327</f>
        <v>0</v>
      </c>
      <c r="O319" s="1274">
        <f t="shared" si="327"/>
        <v>0</v>
      </c>
      <c r="P319" s="1274">
        <f t="shared" si="327"/>
        <v>0</v>
      </c>
      <c r="Q319" s="1275">
        <f t="shared" si="327"/>
        <v>0</v>
      </c>
      <c r="R319" s="1044">
        <f>N319/D319*100</f>
        <v>0</v>
      </c>
      <c r="S319" s="804"/>
    </row>
    <row r="320" spans="1:19" x14ac:dyDescent="0.25">
      <c r="A320" s="880">
        <v>1</v>
      </c>
      <c r="B320" s="469" t="s">
        <v>438</v>
      </c>
      <c r="C320" s="1040">
        <f>SUM(D320:G320)</f>
        <v>390</v>
      </c>
      <c r="D320" s="1183">
        <f>SUM(D321+D322+D325+D326)</f>
        <v>390</v>
      </c>
      <c r="E320" s="1274">
        <f t="shared" ref="E320:G320" si="328">SUM(E321+E322+E325+E326)</f>
        <v>0</v>
      </c>
      <c r="F320" s="1274">
        <f t="shared" si="328"/>
        <v>0</v>
      </c>
      <c r="G320" s="1275">
        <f t="shared" si="328"/>
        <v>0</v>
      </c>
      <c r="H320" s="1040">
        <f>SUM(I320:L320)</f>
        <v>401</v>
      </c>
      <c r="I320" s="1183">
        <f t="shared" ref="I320:L320" si="329">SUM(I321+I322+I325+I326)</f>
        <v>401</v>
      </c>
      <c r="J320" s="1274">
        <f t="shared" si="329"/>
        <v>0</v>
      </c>
      <c r="K320" s="1274">
        <f t="shared" si="329"/>
        <v>0</v>
      </c>
      <c r="L320" s="1275">
        <f t="shared" si="329"/>
        <v>0</v>
      </c>
      <c r="M320" s="1040">
        <f>SUM(N320:Q320)</f>
        <v>0</v>
      </c>
      <c r="N320" s="1183">
        <f t="shared" ref="N320:Q320" si="330">SUM(N321+N322+N325+N326)</f>
        <v>0</v>
      </c>
      <c r="O320" s="1274">
        <f t="shared" si="330"/>
        <v>0</v>
      </c>
      <c r="P320" s="1274">
        <f t="shared" si="330"/>
        <v>0</v>
      </c>
      <c r="Q320" s="1275">
        <f t="shared" si="330"/>
        <v>0</v>
      </c>
      <c r="R320" s="1044"/>
      <c r="S320" s="804"/>
    </row>
    <row r="321" spans="1:19" x14ac:dyDescent="0.25">
      <c r="A321" s="878" t="s">
        <v>26</v>
      </c>
      <c r="B321" s="195" t="s">
        <v>217</v>
      </c>
      <c r="C321" s="1029">
        <f t="shared" si="316"/>
        <v>4</v>
      </c>
      <c r="D321" s="1254">
        <v>4</v>
      </c>
      <c r="E321" s="1113">
        <v>0</v>
      </c>
      <c r="F321" s="1113">
        <v>0</v>
      </c>
      <c r="G321" s="1244">
        <v>0</v>
      </c>
      <c r="H321" s="1029">
        <f t="shared" si="318"/>
        <v>4</v>
      </c>
      <c r="I321" s="1254">
        <v>4</v>
      </c>
      <c r="J321" s="1113">
        <v>0</v>
      </c>
      <c r="K321" s="1113">
        <v>0</v>
      </c>
      <c r="L321" s="1244">
        <v>0</v>
      </c>
      <c r="M321" s="1029">
        <f t="shared" si="320"/>
        <v>0</v>
      </c>
      <c r="N321" s="1254">
        <v>0</v>
      </c>
      <c r="O321" s="1113">
        <v>0</v>
      </c>
      <c r="P321" s="1113">
        <v>0</v>
      </c>
      <c r="Q321" s="1244">
        <v>0</v>
      </c>
      <c r="R321" s="1043"/>
      <c r="S321" s="804"/>
    </row>
    <row r="322" spans="1:19" ht="36" x14ac:dyDescent="0.25">
      <c r="A322" s="877" t="s">
        <v>27</v>
      </c>
      <c r="B322" s="195" t="s">
        <v>439</v>
      </c>
      <c r="C322" s="1029">
        <f>SUM(D322:G322)</f>
        <v>375</v>
      </c>
      <c r="D322" s="1254">
        <f>SUM(D323:D324)</f>
        <v>375</v>
      </c>
      <c r="E322" s="1113">
        <f t="shared" ref="E322:G322" si="331">SUM(E323:E324)</f>
        <v>0</v>
      </c>
      <c r="F322" s="1113">
        <f t="shared" si="331"/>
        <v>0</v>
      </c>
      <c r="G322" s="1244">
        <f t="shared" si="331"/>
        <v>0</v>
      </c>
      <c r="H322" s="1029">
        <f>SUM(I322:L322)</f>
        <v>375</v>
      </c>
      <c r="I322" s="1254">
        <f t="shared" ref="I322:L322" si="332">SUM(I323:I324)</f>
        <v>375</v>
      </c>
      <c r="J322" s="1113">
        <f t="shared" si="332"/>
        <v>0</v>
      </c>
      <c r="K322" s="1113">
        <f t="shared" si="332"/>
        <v>0</v>
      </c>
      <c r="L322" s="1244">
        <f t="shared" si="332"/>
        <v>0</v>
      </c>
      <c r="M322" s="1029">
        <f>SUM(N322:Q322)</f>
        <v>0</v>
      </c>
      <c r="N322" s="1254">
        <f t="shared" ref="N322:Q322" si="333">SUM(N323:N324)</f>
        <v>0</v>
      </c>
      <c r="O322" s="1113">
        <f t="shared" si="333"/>
        <v>0</v>
      </c>
      <c r="P322" s="1113">
        <f t="shared" si="333"/>
        <v>0</v>
      </c>
      <c r="Q322" s="1244">
        <f t="shared" si="333"/>
        <v>0</v>
      </c>
      <c r="R322" s="1043"/>
      <c r="S322" s="804"/>
    </row>
    <row r="323" spans="1:19" ht="24" x14ac:dyDescent="0.25">
      <c r="A323" s="879" t="s">
        <v>440</v>
      </c>
      <c r="B323" s="196" t="s">
        <v>258</v>
      </c>
      <c r="C323" s="1029">
        <f t="shared" si="316"/>
        <v>375</v>
      </c>
      <c r="D323" s="1113">
        <v>375</v>
      </c>
      <c r="E323" s="1254">
        <v>0</v>
      </c>
      <c r="F323" s="1113">
        <v>0</v>
      </c>
      <c r="G323" s="1244">
        <v>0</v>
      </c>
      <c r="H323" s="1029">
        <f t="shared" si="318"/>
        <v>375</v>
      </c>
      <c r="I323" s="1113">
        <v>375</v>
      </c>
      <c r="J323" s="1254">
        <v>0</v>
      </c>
      <c r="K323" s="1113">
        <v>0</v>
      </c>
      <c r="L323" s="1244">
        <v>0</v>
      </c>
      <c r="M323" s="1029">
        <f t="shared" si="320"/>
        <v>0</v>
      </c>
      <c r="N323" s="1113">
        <v>0</v>
      </c>
      <c r="O323" s="1254">
        <v>0</v>
      </c>
      <c r="P323" s="1113">
        <v>0</v>
      </c>
      <c r="Q323" s="1244">
        <v>0</v>
      </c>
      <c r="R323" s="1043"/>
      <c r="S323" s="804"/>
    </row>
    <row r="324" spans="1:19" ht="48" x14ac:dyDescent="0.25">
      <c r="A324" s="879" t="s">
        <v>441</v>
      </c>
      <c r="B324" s="196" t="s">
        <v>259</v>
      </c>
      <c r="C324" s="1029">
        <f>D324+E324</f>
        <v>0</v>
      </c>
      <c r="D324" s="1113">
        <v>0</v>
      </c>
      <c r="E324" s="1254">
        <v>0</v>
      </c>
      <c r="F324" s="1113">
        <v>0</v>
      </c>
      <c r="G324" s="1244">
        <v>0</v>
      </c>
      <c r="H324" s="1029">
        <f>I324+J324</f>
        <v>0</v>
      </c>
      <c r="I324" s="1113">
        <v>0</v>
      </c>
      <c r="J324" s="1254">
        <v>0</v>
      </c>
      <c r="K324" s="1113">
        <v>0</v>
      </c>
      <c r="L324" s="1244">
        <v>0</v>
      </c>
      <c r="M324" s="1029">
        <f>N324+O324</f>
        <v>0</v>
      </c>
      <c r="N324" s="1113">
        <v>0</v>
      </c>
      <c r="O324" s="1254">
        <v>0</v>
      </c>
      <c r="P324" s="1113">
        <v>0</v>
      </c>
      <c r="Q324" s="1244">
        <v>0</v>
      </c>
      <c r="R324" s="1043"/>
      <c r="S324" s="804"/>
    </row>
    <row r="325" spans="1:19" ht="24" x14ac:dyDescent="0.25">
      <c r="A325" s="879" t="s">
        <v>28</v>
      </c>
      <c r="B325" s="196" t="s">
        <v>255</v>
      </c>
      <c r="C325" s="1029">
        <f>SUM(D325:G325)</f>
        <v>0</v>
      </c>
      <c r="D325" s="1254">
        <v>0</v>
      </c>
      <c r="E325" s="1113">
        <v>0</v>
      </c>
      <c r="F325" s="1113">
        <v>0</v>
      </c>
      <c r="G325" s="1244">
        <v>0</v>
      </c>
      <c r="H325" s="1029">
        <f>SUM(I325:L325)</f>
        <v>11</v>
      </c>
      <c r="I325" s="1254">
        <f t="shared" ref="I325:L325" si="334">SUM(I326)</f>
        <v>11</v>
      </c>
      <c r="J325" s="1113">
        <f t="shared" si="334"/>
        <v>0</v>
      </c>
      <c r="K325" s="1113">
        <f t="shared" si="334"/>
        <v>0</v>
      </c>
      <c r="L325" s="1244">
        <f t="shared" si="334"/>
        <v>0</v>
      </c>
      <c r="M325" s="1029">
        <f>SUM(N325:Q325)</f>
        <v>0</v>
      </c>
      <c r="N325" s="1254">
        <f t="shared" ref="N325:Q325" si="335">SUM(N326)</f>
        <v>0</v>
      </c>
      <c r="O325" s="1113">
        <f t="shared" si="335"/>
        <v>0</v>
      </c>
      <c r="P325" s="1113">
        <f t="shared" si="335"/>
        <v>0</v>
      </c>
      <c r="Q325" s="1244">
        <f t="shared" si="335"/>
        <v>0</v>
      </c>
      <c r="R325" s="1043"/>
      <c r="S325" s="804"/>
    </row>
    <row r="326" spans="1:19" ht="24" x14ac:dyDescent="0.25">
      <c r="A326" s="879" t="s">
        <v>29</v>
      </c>
      <c r="B326" s="196" t="s">
        <v>444</v>
      </c>
      <c r="C326" s="1029">
        <f>SUM(D326:G326)</f>
        <v>11</v>
      </c>
      <c r="D326" s="1254">
        <v>11</v>
      </c>
      <c r="E326" s="1113">
        <v>0</v>
      </c>
      <c r="F326" s="1113">
        <v>0</v>
      </c>
      <c r="G326" s="1244">
        <v>0</v>
      </c>
      <c r="H326" s="1029">
        <f>SUM(I326:L326)</f>
        <v>11</v>
      </c>
      <c r="I326" s="1254">
        <v>11</v>
      </c>
      <c r="J326" s="1113">
        <v>0</v>
      </c>
      <c r="K326" s="1113">
        <v>0</v>
      </c>
      <c r="L326" s="1244">
        <v>0</v>
      </c>
      <c r="M326" s="1029">
        <f>SUM(N326:Q326)</f>
        <v>0</v>
      </c>
      <c r="N326" s="1254">
        <v>0</v>
      </c>
      <c r="O326" s="1113">
        <v>0</v>
      </c>
      <c r="P326" s="1113">
        <v>0</v>
      </c>
      <c r="Q326" s="1244">
        <v>0</v>
      </c>
      <c r="R326" s="1043"/>
      <c r="S326" s="804"/>
    </row>
    <row r="327" spans="1:19" ht="24" x14ac:dyDescent="0.25">
      <c r="A327" s="855">
        <v>2</v>
      </c>
      <c r="B327" s="1024" t="s">
        <v>442</v>
      </c>
      <c r="C327" s="1029">
        <f t="shared" ref="C327:C328" si="336">SUM(D327:G327)</f>
        <v>1914.5</v>
      </c>
      <c r="D327" s="1254">
        <f>SUM(D328)</f>
        <v>0</v>
      </c>
      <c r="E327" s="1113">
        <f t="shared" ref="E327:G327" si="337">SUM(E328)</f>
        <v>1914.5</v>
      </c>
      <c r="F327" s="1113">
        <f t="shared" si="337"/>
        <v>0</v>
      </c>
      <c r="G327" s="1244">
        <f t="shared" si="337"/>
        <v>0</v>
      </c>
      <c r="H327" s="1029">
        <f t="shared" ref="H327:H328" si="338">SUM(I327:L327)</f>
        <v>1914.5</v>
      </c>
      <c r="I327" s="1254">
        <f t="shared" ref="I327:L327" si="339">SUM(I328)</f>
        <v>0</v>
      </c>
      <c r="J327" s="1113">
        <f t="shared" si="339"/>
        <v>1914.5</v>
      </c>
      <c r="K327" s="1113">
        <f t="shared" si="339"/>
        <v>0</v>
      </c>
      <c r="L327" s="1244">
        <f t="shared" si="339"/>
        <v>0</v>
      </c>
      <c r="M327" s="1029">
        <f t="shared" ref="M327:M328" si="340">SUM(N327:Q327)</f>
        <v>0</v>
      </c>
      <c r="N327" s="1254">
        <f t="shared" ref="N327:Q327" si="341">SUM(N328)</f>
        <v>0</v>
      </c>
      <c r="O327" s="1113">
        <f t="shared" si="341"/>
        <v>0</v>
      </c>
      <c r="P327" s="1113">
        <f t="shared" si="341"/>
        <v>0</v>
      </c>
      <c r="Q327" s="1244">
        <f t="shared" si="341"/>
        <v>0</v>
      </c>
      <c r="R327" s="1045"/>
      <c r="S327" s="804"/>
    </row>
    <row r="328" spans="1:19" ht="24" x14ac:dyDescent="0.25">
      <c r="A328" s="854" t="s">
        <v>34</v>
      </c>
      <c r="B328" s="196" t="s">
        <v>443</v>
      </c>
      <c r="C328" s="1029">
        <f t="shared" si="336"/>
        <v>1914.5</v>
      </c>
      <c r="D328" s="1254">
        <v>0</v>
      </c>
      <c r="E328" s="1113">
        <v>1914.5</v>
      </c>
      <c r="F328" s="1113">
        <v>0</v>
      </c>
      <c r="G328" s="1244">
        <v>0</v>
      </c>
      <c r="H328" s="1029">
        <f t="shared" si="338"/>
        <v>1914.5</v>
      </c>
      <c r="I328" s="1254">
        <v>0</v>
      </c>
      <c r="J328" s="1113">
        <v>1914.5</v>
      </c>
      <c r="K328" s="1113">
        <v>0</v>
      </c>
      <c r="L328" s="1244">
        <v>0</v>
      </c>
      <c r="M328" s="1029">
        <f t="shared" si="340"/>
        <v>0</v>
      </c>
      <c r="N328" s="1254">
        <v>0</v>
      </c>
      <c r="O328" s="1113">
        <v>0</v>
      </c>
      <c r="P328" s="1113">
        <v>0</v>
      </c>
      <c r="Q328" s="1244">
        <v>0</v>
      </c>
      <c r="R328" s="1043"/>
      <c r="S328" s="804"/>
    </row>
    <row r="329" spans="1:19" ht="15.75" thickBot="1" x14ac:dyDescent="0.3">
      <c r="A329" s="941"/>
      <c r="B329" s="921" t="s">
        <v>131</v>
      </c>
      <c r="C329" s="1041">
        <f>SUM(D329:G329)</f>
        <v>3244.5</v>
      </c>
      <c r="D329" s="1236">
        <f>D314+D319</f>
        <v>1330</v>
      </c>
      <c r="E329" s="1236">
        <f t="shared" ref="E329:G329" si="342">E314+E319</f>
        <v>1914.5</v>
      </c>
      <c r="F329" s="1236">
        <f t="shared" si="342"/>
        <v>0</v>
      </c>
      <c r="G329" s="1237">
        <f t="shared" si="342"/>
        <v>0</v>
      </c>
      <c r="H329" s="1041">
        <f>SUM(I329:L329)</f>
        <v>3255.5</v>
      </c>
      <c r="I329" s="1236">
        <f t="shared" ref="I329:L329" si="343">I314+I319</f>
        <v>1341</v>
      </c>
      <c r="J329" s="1236">
        <f t="shared" si="343"/>
        <v>1914.5</v>
      </c>
      <c r="K329" s="1236">
        <f t="shared" si="343"/>
        <v>0</v>
      </c>
      <c r="L329" s="1237">
        <f t="shared" si="343"/>
        <v>0</v>
      </c>
      <c r="M329" s="1041">
        <f>SUM(N329:Q329)</f>
        <v>0</v>
      </c>
      <c r="N329" s="1236">
        <f t="shared" ref="N329:Q329" si="344">N314+N319</f>
        <v>0</v>
      </c>
      <c r="O329" s="1236">
        <f t="shared" si="344"/>
        <v>0</v>
      </c>
      <c r="P329" s="1236">
        <f t="shared" si="344"/>
        <v>0</v>
      </c>
      <c r="Q329" s="1237">
        <f t="shared" si="344"/>
        <v>0</v>
      </c>
      <c r="R329" s="987">
        <f>N329/D329*100</f>
        <v>0</v>
      </c>
      <c r="S329" s="804"/>
    </row>
    <row r="330" spans="1:19" ht="19.5" thickBot="1" x14ac:dyDescent="0.3">
      <c r="A330" s="1511" t="s">
        <v>453</v>
      </c>
      <c r="B330" s="1512"/>
      <c r="C330" s="1512"/>
      <c r="D330" s="1512"/>
      <c r="E330" s="1512"/>
      <c r="F330" s="1512"/>
      <c r="G330" s="1512"/>
      <c r="H330" s="1512"/>
      <c r="I330" s="1512"/>
      <c r="J330" s="1512"/>
      <c r="K330" s="1512"/>
      <c r="L330" s="1512"/>
      <c r="M330" s="1512"/>
      <c r="N330" s="1512"/>
      <c r="O330" s="1512"/>
      <c r="P330" s="1512"/>
      <c r="Q330" s="1512"/>
      <c r="R330" s="1513"/>
      <c r="S330" s="804"/>
    </row>
    <row r="331" spans="1:19" ht="36.75" x14ac:dyDescent="0.25">
      <c r="A331" s="1046">
        <v>1</v>
      </c>
      <c r="B331" s="971" t="s">
        <v>445</v>
      </c>
      <c r="C331" s="1247">
        <f t="shared" ref="C331:C332" si="345">SUM(D331:G331)</f>
        <v>0</v>
      </c>
      <c r="D331" s="1248">
        <v>0</v>
      </c>
      <c r="E331" s="1248">
        <v>0</v>
      </c>
      <c r="F331" s="1248">
        <v>0</v>
      </c>
      <c r="G331" s="1249">
        <v>0</v>
      </c>
      <c r="H331" s="1247">
        <f t="shared" ref="H331:H338" si="346">SUM(I331:L331)</f>
        <v>0</v>
      </c>
      <c r="I331" s="1248">
        <v>0</v>
      </c>
      <c r="J331" s="1248">
        <v>0</v>
      </c>
      <c r="K331" s="1248">
        <v>0</v>
      </c>
      <c r="L331" s="1249">
        <v>0</v>
      </c>
      <c r="M331" s="1247">
        <f t="shared" ref="M331:M339" si="347">SUM(N331:Q331)</f>
        <v>0</v>
      </c>
      <c r="N331" s="1248">
        <v>0</v>
      </c>
      <c r="O331" s="1248">
        <v>0</v>
      </c>
      <c r="P331" s="1248">
        <v>0</v>
      </c>
      <c r="Q331" s="1249">
        <v>0</v>
      </c>
      <c r="R331" s="890"/>
      <c r="S331" s="804"/>
    </row>
    <row r="332" spans="1:19" ht="24.75" x14ac:dyDescent="0.25">
      <c r="A332" s="853">
        <v>2</v>
      </c>
      <c r="B332" s="898" t="s">
        <v>446</v>
      </c>
      <c r="C332" s="1028">
        <f t="shared" si="345"/>
        <v>285</v>
      </c>
      <c r="D332" s="1115">
        <f>SUM(D333)</f>
        <v>30</v>
      </c>
      <c r="E332" s="1115">
        <f t="shared" ref="E332:G332" si="348">SUM(E333)</f>
        <v>255</v>
      </c>
      <c r="F332" s="1115">
        <f t="shared" si="348"/>
        <v>0</v>
      </c>
      <c r="G332" s="1257">
        <f t="shared" si="348"/>
        <v>0</v>
      </c>
      <c r="H332" s="1028">
        <f t="shared" si="346"/>
        <v>285</v>
      </c>
      <c r="I332" s="1115">
        <f t="shared" ref="I332:L332" si="349">SUM(I333)</f>
        <v>30</v>
      </c>
      <c r="J332" s="1115">
        <f t="shared" si="349"/>
        <v>255</v>
      </c>
      <c r="K332" s="1115">
        <f t="shared" si="349"/>
        <v>0</v>
      </c>
      <c r="L332" s="1257">
        <f t="shared" si="349"/>
        <v>0</v>
      </c>
      <c r="M332" s="1028">
        <f t="shared" si="347"/>
        <v>6</v>
      </c>
      <c r="N332" s="1115">
        <f t="shared" ref="N332:Q332" si="350">SUM(N333)</f>
        <v>6</v>
      </c>
      <c r="O332" s="1115">
        <f t="shared" si="350"/>
        <v>0</v>
      </c>
      <c r="P332" s="1115">
        <f t="shared" si="350"/>
        <v>0</v>
      </c>
      <c r="Q332" s="1257">
        <f t="shared" si="350"/>
        <v>0</v>
      </c>
      <c r="R332" s="986"/>
      <c r="S332" s="804"/>
    </row>
    <row r="333" spans="1:19" x14ac:dyDescent="0.25">
      <c r="A333" s="881" t="s">
        <v>34</v>
      </c>
      <c r="B333" s="54" t="s">
        <v>447</v>
      </c>
      <c r="C333" s="1029">
        <f>SUM(D333:G333)</f>
        <v>285</v>
      </c>
      <c r="D333" s="1113">
        <v>30</v>
      </c>
      <c r="E333" s="1113">
        <v>255</v>
      </c>
      <c r="F333" s="1113">
        <v>0</v>
      </c>
      <c r="G333" s="1244">
        <v>0</v>
      </c>
      <c r="H333" s="1029">
        <f t="shared" si="346"/>
        <v>285</v>
      </c>
      <c r="I333" s="1113">
        <v>30</v>
      </c>
      <c r="J333" s="1113">
        <v>255</v>
      </c>
      <c r="K333" s="1113">
        <v>0</v>
      </c>
      <c r="L333" s="1244">
        <v>0</v>
      </c>
      <c r="M333" s="1029">
        <f t="shared" si="347"/>
        <v>6</v>
      </c>
      <c r="N333" s="1113">
        <v>6</v>
      </c>
      <c r="O333" s="1113">
        <v>0</v>
      </c>
      <c r="P333" s="1113">
        <v>0</v>
      </c>
      <c r="Q333" s="1244">
        <v>0</v>
      </c>
      <c r="R333" s="986"/>
      <c r="S333" s="804"/>
    </row>
    <row r="334" spans="1:19" ht="55.5" customHeight="1" x14ac:dyDescent="0.25">
      <c r="A334" s="853">
        <v>3</v>
      </c>
      <c r="B334" s="898" t="s">
        <v>448</v>
      </c>
      <c r="C334" s="1028">
        <f t="shared" ref="C334:C339" si="351">SUM(D334:G334)</f>
        <v>21</v>
      </c>
      <c r="D334" s="1115">
        <f>SUM(D335)</f>
        <v>21</v>
      </c>
      <c r="E334" s="1115">
        <f t="shared" ref="E334:G334" si="352">SUM(E335)</f>
        <v>0</v>
      </c>
      <c r="F334" s="1115">
        <f t="shared" si="352"/>
        <v>0</v>
      </c>
      <c r="G334" s="1257">
        <f t="shared" si="352"/>
        <v>0</v>
      </c>
      <c r="H334" s="1028">
        <f t="shared" si="346"/>
        <v>21</v>
      </c>
      <c r="I334" s="1115">
        <f t="shared" ref="I334:L334" si="353">SUM(I335)</f>
        <v>21</v>
      </c>
      <c r="J334" s="1115">
        <f t="shared" si="353"/>
        <v>0</v>
      </c>
      <c r="K334" s="1115">
        <f t="shared" si="353"/>
        <v>0</v>
      </c>
      <c r="L334" s="1257">
        <f t="shared" si="353"/>
        <v>0</v>
      </c>
      <c r="M334" s="1028">
        <f t="shared" si="347"/>
        <v>0</v>
      </c>
      <c r="N334" s="1115">
        <f t="shared" ref="N334:Q334" si="354">SUM(N335)</f>
        <v>0</v>
      </c>
      <c r="O334" s="1115">
        <f t="shared" si="354"/>
        <v>0</v>
      </c>
      <c r="P334" s="1115">
        <f t="shared" si="354"/>
        <v>0</v>
      </c>
      <c r="Q334" s="1257">
        <f t="shared" si="354"/>
        <v>0</v>
      </c>
      <c r="R334" s="986"/>
      <c r="S334" s="804"/>
    </row>
    <row r="335" spans="1:19" ht="30.75" customHeight="1" x14ac:dyDescent="0.25">
      <c r="A335" s="881" t="s">
        <v>40</v>
      </c>
      <c r="B335" s="54" t="s">
        <v>449</v>
      </c>
      <c r="C335" s="1029">
        <f t="shared" si="351"/>
        <v>21</v>
      </c>
      <c r="D335" s="1113">
        <v>21</v>
      </c>
      <c r="E335" s="1113">
        <v>0</v>
      </c>
      <c r="F335" s="1113">
        <v>0</v>
      </c>
      <c r="G335" s="1244">
        <v>0</v>
      </c>
      <c r="H335" s="1029">
        <f t="shared" si="346"/>
        <v>21</v>
      </c>
      <c r="I335" s="1113">
        <v>21</v>
      </c>
      <c r="J335" s="1113">
        <v>0</v>
      </c>
      <c r="K335" s="1113">
        <v>0</v>
      </c>
      <c r="L335" s="1244">
        <v>0</v>
      </c>
      <c r="M335" s="1029">
        <f t="shared" si="347"/>
        <v>0</v>
      </c>
      <c r="N335" s="1113">
        <v>0</v>
      </c>
      <c r="O335" s="1113">
        <v>0</v>
      </c>
      <c r="P335" s="1113">
        <v>0</v>
      </c>
      <c r="Q335" s="1244">
        <v>0</v>
      </c>
      <c r="R335" s="1034"/>
      <c r="S335" s="804"/>
    </row>
    <row r="336" spans="1:19" ht="41.25" customHeight="1" x14ac:dyDescent="0.25">
      <c r="A336" s="853">
        <v>4</v>
      </c>
      <c r="B336" s="898" t="s">
        <v>450</v>
      </c>
      <c r="C336" s="1028">
        <f t="shared" si="351"/>
        <v>0</v>
      </c>
      <c r="D336" s="1115">
        <f>SUM(D337)</f>
        <v>0</v>
      </c>
      <c r="E336" s="1115">
        <f t="shared" ref="E336:G336" si="355">SUM(E337)</f>
        <v>0</v>
      </c>
      <c r="F336" s="1115">
        <f t="shared" si="355"/>
        <v>0</v>
      </c>
      <c r="G336" s="1257">
        <f t="shared" si="355"/>
        <v>0</v>
      </c>
      <c r="H336" s="1028">
        <f t="shared" si="346"/>
        <v>0</v>
      </c>
      <c r="I336" s="1115">
        <f t="shared" ref="I336:L336" si="356">SUM(I337)</f>
        <v>0</v>
      </c>
      <c r="J336" s="1115">
        <f t="shared" si="356"/>
        <v>0</v>
      </c>
      <c r="K336" s="1115">
        <f t="shared" si="356"/>
        <v>0</v>
      </c>
      <c r="L336" s="1257">
        <f t="shared" si="356"/>
        <v>0</v>
      </c>
      <c r="M336" s="1028">
        <f t="shared" si="347"/>
        <v>0</v>
      </c>
      <c r="N336" s="1115">
        <f t="shared" ref="N336:Q336" si="357">SUM(N337)</f>
        <v>0</v>
      </c>
      <c r="O336" s="1115">
        <f t="shared" si="357"/>
        <v>0</v>
      </c>
      <c r="P336" s="1115">
        <f t="shared" si="357"/>
        <v>0</v>
      </c>
      <c r="Q336" s="1257">
        <f t="shared" si="357"/>
        <v>0</v>
      </c>
      <c r="R336" s="986"/>
      <c r="S336" s="804"/>
    </row>
    <row r="337" spans="1:20" ht="25.5" customHeight="1" x14ac:dyDescent="0.25">
      <c r="A337" s="881" t="s">
        <v>50</v>
      </c>
      <c r="B337" s="54" t="s">
        <v>451</v>
      </c>
      <c r="C337" s="1029">
        <f t="shared" si="351"/>
        <v>0</v>
      </c>
      <c r="D337" s="1113">
        <v>0</v>
      </c>
      <c r="E337" s="1113">
        <v>0</v>
      </c>
      <c r="F337" s="1113">
        <v>0</v>
      </c>
      <c r="G337" s="1244">
        <v>0</v>
      </c>
      <c r="H337" s="1029">
        <f t="shared" si="346"/>
        <v>0</v>
      </c>
      <c r="I337" s="1113">
        <v>0</v>
      </c>
      <c r="J337" s="1113">
        <v>0</v>
      </c>
      <c r="K337" s="1113">
        <v>0</v>
      </c>
      <c r="L337" s="1244">
        <v>0</v>
      </c>
      <c r="M337" s="1029">
        <f t="shared" si="347"/>
        <v>0</v>
      </c>
      <c r="N337" s="1113">
        <v>0</v>
      </c>
      <c r="O337" s="1113">
        <v>0</v>
      </c>
      <c r="P337" s="1113">
        <v>0</v>
      </c>
      <c r="Q337" s="1244">
        <v>0</v>
      </c>
      <c r="R337" s="1034"/>
      <c r="S337" s="804"/>
    </row>
    <row r="338" spans="1:20" ht="26.25" customHeight="1" x14ac:dyDescent="0.25">
      <c r="A338" s="853">
        <v>5</v>
      </c>
      <c r="B338" s="898" t="s">
        <v>452</v>
      </c>
      <c r="C338" s="1028">
        <f t="shared" si="351"/>
        <v>0</v>
      </c>
      <c r="D338" s="1115">
        <v>0</v>
      </c>
      <c r="E338" s="1115">
        <v>0</v>
      </c>
      <c r="F338" s="1115">
        <v>0</v>
      </c>
      <c r="G338" s="1257">
        <v>0</v>
      </c>
      <c r="H338" s="1028">
        <f t="shared" si="346"/>
        <v>0</v>
      </c>
      <c r="I338" s="1115">
        <v>0</v>
      </c>
      <c r="J338" s="1115">
        <v>0</v>
      </c>
      <c r="K338" s="1115">
        <v>0</v>
      </c>
      <c r="L338" s="1257">
        <v>0</v>
      </c>
      <c r="M338" s="1028">
        <f t="shared" si="347"/>
        <v>0</v>
      </c>
      <c r="N338" s="1115">
        <v>0</v>
      </c>
      <c r="O338" s="1115">
        <v>0</v>
      </c>
      <c r="P338" s="1115">
        <v>0</v>
      </c>
      <c r="Q338" s="1257">
        <v>0</v>
      </c>
      <c r="R338" s="986"/>
      <c r="S338" s="804"/>
    </row>
    <row r="339" spans="1:20" ht="16.5" thickBot="1" x14ac:dyDescent="0.3">
      <c r="A339" s="941"/>
      <c r="B339" s="1047" t="s">
        <v>131</v>
      </c>
      <c r="C339" s="1290">
        <f t="shared" si="351"/>
        <v>306</v>
      </c>
      <c r="D339" s="1291">
        <f>D331+D332+D334+D336+D338</f>
        <v>51</v>
      </c>
      <c r="E339" s="1292">
        <f t="shared" ref="E339:G339" si="358">E331+E332+E334+E336+E338</f>
        <v>255</v>
      </c>
      <c r="F339" s="1292">
        <f t="shared" si="358"/>
        <v>0</v>
      </c>
      <c r="G339" s="1293">
        <f t="shared" si="358"/>
        <v>0</v>
      </c>
      <c r="H339" s="1290">
        <f>SUM(I339:L339)</f>
        <v>306</v>
      </c>
      <c r="I339" s="1291">
        <f t="shared" ref="I339:L339" si="359">I331+I332+I334+I336+I338</f>
        <v>51</v>
      </c>
      <c r="J339" s="1292">
        <f t="shared" si="359"/>
        <v>255</v>
      </c>
      <c r="K339" s="1292">
        <f t="shared" si="359"/>
        <v>0</v>
      </c>
      <c r="L339" s="1293">
        <f t="shared" si="359"/>
        <v>0</v>
      </c>
      <c r="M339" s="1290">
        <f t="shared" si="347"/>
        <v>6</v>
      </c>
      <c r="N339" s="1291">
        <f t="shared" ref="N339:Q339" si="360">N331+N332+N334+N336+N338</f>
        <v>6</v>
      </c>
      <c r="O339" s="1292">
        <f t="shared" si="360"/>
        <v>0</v>
      </c>
      <c r="P339" s="1292">
        <f t="shared" si="360"/>
        <v>0</v>
      </c>
      <c r="Q339" s="1293">
        <f t="shared" si="360"/>
        <v>0</v>
      </c>
      <c r="R339" s="1048">
        <f>M339/C339*100</f>
        <v>1.9607843137254901</v>
      </c>
      <c r="S339" s="804"/>
    </row>
    <row r="340" spans="1:20" ht="39.75" customHeight="1" thickBot="1" x14ac:dyDescent="0.35">
      <c r="A340" s="1546" t="s">
        <v>363</v>
      </c>
      <c r="B340" s="1547"/>
      <c r="C340" s="1547"/>
      <c r="D340" s="1547"/>
      <c r="E340" s="1547"/>
      <c r="F340" s="1547"/>
      <c r="G340" s="1547"/>
      <c r="H340" s="1547"/>
      <c r="I340" s="1547"/>
      <c r="J340" s="1547"/>
      <c r="K340" s="1547"/>
      <c r="L340" s="1547"/>
      <c r="M340" s="1547"/>
      <c r="N340" s="1547"/>
      <c r="O340" s="1547"/>
      <c r="P340" s="1547"/>
      <c r="Q340" s="1547"/>
      <c r="R340" s="1548"/>
      <c r="S340" s="804"/>
    </row>
    <row r="341" spans="1:20" x14ac:dyDescent="0.25">
      <c r="A341" s="1049"/>
      <c r="B341" s="1050" t="s">
        <v>215</v>
      </c>
      <c r="C341" s="1294">
        <f>SUM(D341:G341)</f>
        <v>22184.999999999996</v>
      </c>
      <c r="D341" s="1295">
        <f>SUM(D342:D350)</f>
        <v>85</v>
      </c>
      <c r="E341" s="1295">
        <f t="shared" ref="E341:G341" si="361">SUM(E342:E350)</f>
        <v>0</v>
      </c>
      <c r="F341" s="1295">
        <f t="shared" si="361"/>
        <v>0</v>
      </c>
      <c r="G341" s="1296">
        <f t="shared" si="361"/>
        <v>22099.999999999996</v>
      </c>
      <c r="H341" s="1294">
        <f>SUM(I341:L341)</f>
        <v>22184.999999999996</v>
      </c>
      <c r="I341" s="1295">
        <f t="shared" ref="I341:L341" si="362">SUM(I342:I350)</f>
        <v>85</v>
      </c>
      <c r="J341" s="1295">
        <f t="shared" si="362"/>
        <v>0</v>
      </c>
      <c r="K341" s="1295">
        <f t="shared" si="362"/>
        <v>0</v>
      </c>
      <c r="L341" s="1296">
        <f t="shared" si="362"/>
        <v>22099.999999999996</v>
      </c>
      <c r="M341" s="1294">
        <f>SUM(N341:Q341)</f>
        <v>0</v>
      </c>
      <c r="N341" s="1295">
        <f t="shared" ref="N341:Q341" si="363">SUM(N342:N350)</f>
        <v>0</v>
      </c>
      <c r="O341" s="1295">
        <f t="shared" si="363"/>
        <v>0</v>
      </c>
      <c r="P341" s="1295">
        <f t="shared" si="363"/>
        <v>0</v>
      </c>
      <c r="Q341" s="1296">
        <f t="shared" si="363"/>
        <v>0</v>
      </c>
      <c r="R341" s="1054"/>
      <c r="S341" s="804"/>
    </row>
    <row r="342" spans="1:20" x14ac:dyDescent="0.25">
      <c r="A342" s="882">
        <v>1</v>
      </c>
      <c r="B342" s="506" t="s">
        <v>219</v>
      </c>
      <c r="C342" s="1090">
        <v>0</v>
      </c>
      <c r="D342" s="1297">
        <v>0</v>
      </c>
      <c r="E342" s="1297">
        <v>0</v>
      </c>
      <c r="F342" s="1297">
        <v>0</v>
      </c>
      <c r="G342" s="1298">
        <v>0</v>
      </c>
      <c r="H342" s="1090">
        <v>0</v>
      </c>
      <c r="I342" s="1297">
        <v>0</v>
      </c>
      <c r="J342" s="1297">
        <v>0</v>
      </c>
      <c r="K342" s="1297">
        <v>0</v>
      </c>
      <c r="L342" s="1298">
        <v>0</v>
      </c>
      <c r="M342" s="1090">
        <v>0</v>
      </c>
      <c r="N342" s="1297">
        <v>0</v>
      </c>
      <c r="O342" s="1297">
        <v>0</v>
      </c>
      <c r="P342" s="1297">
        <v>0</v>
      </c>
      <c r="Q342" s="1298">
        <v>0</v>
      </c>
      <c r="R342" s="1055"/>
      <c r="S342" s="804"/>
    </row>
    <row r="343" spans="1:20" ht="22.5" customHeight="1" x14ac:dyDescent="0.25">
      <c r="A343" s="882">
        <v>2</v>
      </c>
      <c r="B343" s="506" t="s">
        <v>220</v>
      </c>
      <c r="C343" s="1090">
        <f t="shared" ref="C343:C350" si="364">D343+E343+F343+G343</f>
        <v>18946.3</v>
      </c>
      <c r="D343" s="1297">
        <v>85</v>
      </c>
      <c r="E343" s="1297">
        <v>0</v>
      </c>
      <c r="F343" s="1297">
        <v>0</v>
      </c>
      <c r="G343" s="1298">
        <v>18861.3</v>
      </c>
      <c r="H343" s="1090">
        <f t="shared" ref="H343:H350" si="365">I343+J343+K343+L343</f>
        <v>18946.3</v>
      </c>
      <c r="I343" s="1297">
        <v>85</v>
      </c>
      <c r="J343" s="1297">
        <v>0</v>
      </c>
      <c r="K343" s="1297">
        <v>0</v>
      </c>
      <c r="L343" s="1298">
        <v>18861.3</v>
      </c>
      <c r="M343" s="1090">
        <f t="shared" ref="M343:M350" si="366">N343+O343+P343+Q343</f>
        <v>0</v>
      </c>
      <c r="N343" s="1297">
        <v>0</v>
      </c>
      <c r="O343" s="1297">
        <v>0</v>
      </c>
      <c r="P343" s="1297">
        <v>0</v>
      </c>
      <c r="Q343" s="1298">
        <v>0</v>
      </c>
      <c r="R343" s="1055"/>
      <c r="S343" s="804"/>
    </row>
    <row r="344" spans="1:20" x14ac:dyDescent="0.25">
      <c r="A344" s="882">
        <v>3</v>
      </c>
      <c r="B344" s="506" t="s">
        <v>221</v>
      </c>
      <c r="C344" s="1090">
        <f t="shared" si="364"/>
        <v>2320.6</v>
      </c>
      <c r="D344" s="1297">
        <v>0</v>
      </c>
      <c r="E344" s="1297">
        <v>0</v>
      </c>
      <c r="F344" s="1297">
        <v>0</v>
      </c>
      <c r="G344" s="1298">
        <v>2320.6</v>
      </c>
      <c r="H344" s="1090">
        <f t="shared" si="365"/>
        <v>2320.6</v>
      </c>
      <c r="I344" s="1297">
        <v>0</v>
      </c>
      <c r="J344" s="1297">
        <v>0</v>
      </c>
      <c r="K344" s="1297">
        <v>0</v>
      </c>
      <c r="L344" s="1298">
        <v>2320.6</v>
      </c>
      <c r="M344" s="1090">
        <f t="shared" si="366"/>
        <v>0</v>
      </c>
      <c r="N344" s="1297">
        <v>0</v>
      </c>
      <c r="O344" s="1297">
        <v>0</v>
      </c>
      <c r="P344" s="1297">
        <v>0</v>
      </c>
      <c r="Q344" s="1298">
        <v>0</v>
      </c>
      <c r="R344" s="1055"/>
      <c r="S344" s="804"/>
    </row>
    <row r="345" spans="1:20" x14ac:dyDescent="0.25">
      <c r="A345" s="882">
        <v>4</v>
      </c>
      <c r="B345" s="506" t="s">
        <v>223</v>
      </c>
      <c r="C345" s="1090">
        <f t="shared" si="364"/>
        <v>0</v>
      </c>
      <c r="D345" s="1297">
        <v>0</v>
      </c>
      <c r="E345" s="1297">
        <v>0</v>
      </c>
      <c r="F345" s="1297">
        <v>0</v>
      </c>
      <c r="G345" s="1298">
        <v>0</v>
      </c>
      <c r="H345" s="1090">
        <f t="shared" si="365"/>
        <v>0</v>
      </c>
      <c r="I345" s="1297">
        <v>0</v>
      </c>
      <c r="J345" s="1297">
        <v>0</v>
      </c>
      <c r="K345" s="1297">
        <v>0</v>
      </c>
      <c r="L345" s="1298">
        <v>0</v>
      </c>
      <c r="M345" s="1090">
        <f t="shared" si="366"/>
        <v>0</v>
      </c>
      <c r="N345" s="1297">
        <v>0</v>
      </c>
      <c r="O345" s="1297">
        <v>0</v>
      </c>
      <c r="P345" s="1297">
        <v>0</v>
      </c>
      <c r="Q345" s="1298">
        <v>0</v>
      </c>
      <c r="R345" s="1055"/>
      <c r="S345" s="804"/>
    </row>
    <row r="346" spans="1:20" ht="31.5" customHeight="1" x14ac:dyDescent="0.25">
      <c r="A346" s="882">
        <v>5</v>
      </c>
      <c r="B346" s="507" t="s">
        <v>510</v>
      </c>
      <c r="C346" s="1090">
        <f t="shared" si="364"/>
        <v>0</v>
      </c>
      <c r="D346" s="1297">
        <v>0</v>
      </c>
      <c r="E346" s="1297">
        <v>0</v>
      </c>
      <c r="F346" s="1297">
        <v>0</v>
      </c>
      <c r="G346" s="1298">
        <v>0</v>
      </c>
      <c r="H346" s="1090">
        <f t="shared" si="365"/>
        <v>0</v>
      </c>
      <c r="I346" s="1297">
        <v>0</v>
      </c>
      <c r="J346" s="1297">
        <v>0</v>
      </c>
      <c r="K346" s="1297">
        <v>0</v>
      </c>
      <c r="L346" s="1298">
        <v>0</v>
      </c>
      <c r="M346" s="1090">
        <f t="shared" si="366"/>
        <v>0</v>
      </c>
      <c r="N346" s="1297">
        <v>0</v>
      </c>
      <c r="O346" s="1297">
        <v>0</v>
      </c>
      <c r="P346" s="1297">
        <v>0</v>
      </c>
      <c r="Q346" s="1298">
        <v>0</v>
      </c>
      <c r="R346" s="1055"/>
      <c r="S346" s="804"/>
    </row>
    <row r="347" spans="1:20" ht="29.25" customHeight="1" x14ac:dyDescent="0.25">
      <c r="A347" s="882">
        <v>6</v>
      </c>
      <c r="B347" s="507" t="s">
        <v>225</v>
      </c>
      <c r="C347" s="1090">
        <f t="shared" si="364"/>
        <v>0</v>
      </c>
      <c r="D347" s="1297">
        <v>0</v>
      </c>
      <c r="E347" s="1297">
        <v>0</v>
      </c>
      <c r="F347" s="1297">
        <v>0</v>
      </c>
      <c r="G347" s="1298">
        <v>0</v>
      </c>
      <c r="H347" s="1090">
        <f t="shared" si="365"/>
        <v>0</v>
      </c>
      <c r="I347" s="1297">
        <v>0</v>
      </c>
      <c r="J347" s="1297">
        <v>0</v>
      </c>
      <c r="K347" s="1297">
        <v>0</v>
      </c>
      <c r="L347" s="1298">
        <v>0</v>
      </c>
      <c r="M347" s="1090">
        <f t="shared" si="366"/>
        <v>0</v>
      </c>
      <c r="N347" s="1297">
        <v>0</v>
      </c>
      <c r="O347" s="1297">
        <v>0</v>
      </c>
      <c r="P347" s="1297">
        <v>0</v>
      </c>
      <c r="Q347" s="1298">
        <v>0</v>
      </c>
      <c r="R347" s="1055"/>
      <c r="S347" s="804"/>
    </row>
    <row r="348" spans="1:20" ht="29.25" customHeight="1" x14ac:dyDescent="0.25">
      <c r="A348" s="882">
        <v>7</v>
      </c>
      <c r="B348" s="507" t="s">
        <v>226</v>
      </c>
      <c r="C348" s="1090">
        <f t="shared" si="364"/>
        <v>0</v>
      </c>
      <c r="D348" s="1297">
        <v>0</v>
      </c>
      <c r="E348" s="1297">
        <v>0</v>
      </c>
      <c r="F348" s="1297">
        <v>0</v>
      </c>
      <c r="G348" s="1298">
        <v>0</v>
      </c>
      <c r="H348" s="1090">
        <f t="shared" si="365"/>
        <v>0</v>
      </c>
      <c r="I348" s="1297">
        <v>0</v>
      </c>
      <c r="J348" s="1297">
        <v>0</v>
      </c>
      <c r="K348" s="1297">
        <v>0</v>
      </c>
      <c r="L348" s="1298">
        <v>0</v>
      </c>
      <c r="M348" s="1090">
        <f t="shared" si="366"/>
        <v>0</v>
      </c>
      <c r="N348" s="1297">
        <v>0</v>
      </c>
      <c r="O348" s="1297">
        <v>0</v>
      </c>
      <c r="P348" s="1297">
        <v>0</v>
      </c>
      <c r="Q348" s="1298">
        <v>0</v>
      </c>
      <c r="R348" s="1055"/>
      <c r="S348" s="804"/>
    </row>
    <row r="349" spans="1:20" ht="27.75" customHeight="1" x14ac:dyDescent="0.25">
      <c r="A349" s="882">
        <v>8</v>
      </c>
      <c r="B349" s="507" t="s">
        <v>227</v>
      </c>
      <c r="C349" s="1090">
        <f t="shared" si="364"/>
        <v>0</v>
      </c>
      <c r="D349" s="1297">
        <v>0</v>
      </c>
      <c r="E349" s="1297">
        <v>0</v>
      </c>
      <c r="F349" s="1297">
        <v>0</v>
      </c>
      <c r="G349" s="1298">
        <v>0</v>
      </c>
      <c r="H349" s="1090">
        <f t="shared" si="365"/>
        <v>0</v>
      </c>
      <c r="I349" s="1297">
        <v>0</v>
      </c>
      <c r="J349" s="1297">
        <v>0</v>
      </c>
      <c r="K349" s="1297">
        <v>0</v>
      </c>
      <c r="L349" s="1298">
        <v>0</v>
      </c>
      <c r="M349" s="1090">
        <f t="shared" si="366"/>
        <v>0</v>
      </c>
      <c r="N349" s="1297">
        <v>0</v>
      </c>
      <c r="O349" s="1297">
        <v>0</v>
      </c>
      <c r="P349" s="1297">
        <v>0</v>
      </c>
      <c r="Q349" s="1298">
        <v>0</v>
      </c>
      <c r="R349" s="1055"/>
      <c r="S349" s="804"/>
      <c r="T349" s="531"/>
    </row>
    <row r="350" spans="1:20" x14ac:dyDescent="0.25">
      <c r="A350" s="882">
        <v>9</v>
      </c>
      <c r="B350" s="507" t="s">
        <v>228</v>
      </c>
      <c r="C350" s="1090">
        <f t="shared" si="364"/>
        <v>918.1</v>
      </c>
      <c r="D350" s="1297">
        <v>0</v>
      </c>
      <c r="E350" s="1297">
        <v>0</v>
      </c>
      <c r="F350" s="1297">
        <v>0</v>
      </c>
      <c r="G350" s="1298">
        <v>918.1</v>
      </c>
      <c r="H350" s="1090">
        <f t="shared" si="365"/>
        <v>918.1</v>
      </c>
      <c r="I350" s="1297">
        <v>0</v>
      </c>
      <c r="J350" s="1297">
        <v>0</v>
      </c>
      <c r="K350" s="1297">
        <v>0</v>
      </c>
      <c r="L350" s="1298">
        <v>918.1</v>
      </c>
      <c r="M350" s="1090">
        <f t="shared" si="366"/>
        <v>0</v>
      </c>
      <c r="N350" s="1297">
        <v>0</v>
      </c>
      <c r="O350" s="1297">
        <v>0</v>
      </c>
      <c r="P350" s="1297">
        <v>0</v>
      </c>
      <c r="Q350" s="1298">
        <v>0</v>
      </c>
      <c r="R350" s="1055"/>
      <c r="S350" s="804"/>
    </row>
    <row r="351" spans="1:20" x14ac:dyDescent="0.25">
      <c r="A351" s="883"/>
      <c r="B351" s="508" t="s">
        <v>216</v>
      </c>
      <c r="C351" s="1299">
        <f>D351+E351+F351+G351</f>
        <v>144</v>
      </c>
      <c r="D351" s="1300">
        <f>SUM(D352:D359)</f>
        <v>44</v>
      </c>
      <c r="E351" s="1300">
        <f t="shared" ref="E351:G351" si="367">SUM(E352:E359)</f>
        <v>0</v>
      </c>
      <c r="F351" s="1300">
        <f t="shared" si="367"/>
        <v>0</v>
      </c>
      <c r="G351" s="1301">
        <f t="shared" si="367"/>
        <v>100</v>
      </c>
      <c r="H351" s="1299">
        <f>I351+J351+K351+L351</f>
        <v>144</v>
      </c>
      <c r="I351" s="1300">
        <f t="shared" ref="I351:L351" si="368">SUM(I352:I359)</f>
        <v>44</v>
      </c>
      <c r="J351" s="1300">
        <f t="shared" si="368"/>
        <v>0</v>
      </c>
      <c r="K351" s="1300">
        <f t="shared" si="368"/>
        <v>0</v>
      </c>
      <c r="L351" s="1301">
        <f t="shared" si="368"/>
        <v>100</v>
      </c>
      <c r="M351" s="1299">
        <f>N351+O351+P351+Q351</f>
        <v>0</v>
      </c>
      <c r="N351" s="1300">
        <f t="shared" ref="N351:Q351" si="369">SUM(N352:N359)</f>
        <v>0</v>
      </c>
      <c r="O351" s="1300">
        <f t="shared" si="369"/>
        <v>0</v>
      </c>
      <c r="P351" s="1300">
        <f t="shared" si="369"/>
        <v>0</v>
      </c>
      <c r="Q351" s="1301">
        <f t="shared" si="369"/>
        <v>0</v>
      </c>
      <c r="R351" s="1056"/>
      <c r="S351" s="804"/>
    </row>
    <row r="352" spans="1:20" x14ac:dyDescent="0.25">
      <c r="A352" s="882">
        <v>1</v>
      </c>
      <c r="B352" s="506" t="s">
        <v>219</v>
      </c>
      <c r="C352" s="1090">
        <f>D352+G352</f>
        <v>44</v>
      </c>
      <c r="D352" s="1297">
        <v>44</v>
      </c>
      <c r="E352" s="1297">
        <v>0</v>
      </c>
      <c r="F352" s="1297">
        <v>0</v>
      </c>
      <c r="G352" s="1298">
        <v>0</v>
      </c>
      <c r="H352" s="1090">
        <f>I352+L352</f>
        <v>44</v>
      </c>
      <c r="I352" s="1297">
        <v>44</v>
      </c>
      <c r="J352" s="1297">
        <v>0</v>
      </c>
      <c r="K352" s="1297">
        <v>0</v>
      </c>
      <c r="L352" s="1298">
        <v>0</v>
      </c>
      <c r="M352" s="1090">
        <f>N352+Q352</f>
        <v>0</v>
      </c>
      <c r="N352" s="1297">
        <v>0</v>
      </c>
      <c r="O352" s="1297">
        <v>0</v>
      </c>
      <c r="P352" s="1297">
        <v>0</v>
      </c>
      <c r="Q352" s="1298">
        <v>0</v>
      </c>
      <c r="R352" s="1055"/>
      <c r="S352" s="804"/>
    </row>
    <row r="353" spans="1:20" x14ac:dyDescent="0.25">
      <c r="A353" s="882">
        <v>2</v>
      </c>
      <c r="B353" s="506" t="s">
        <v>220</v>
      </c>
      <c r="C353" s="1090">
        <f>D353+E353+F353</f>
        <v>0</v>
      </c>
      <c r="D353" s="1297">
        <v>0</v>
      </c>
      <c r="E353" s="1297">
        <v>0</v>
      </c>
      <c r="F353" s="1297">
        <v>0</v>
      </c>
      <c r="G353" s="1298">
        <v>0</v>
      </c>
      <c r="H353" s="1090">
        <f>I353+J353+K353</f>
        <v>0</v>
      </c>
      <c r="I353" s="1297">
        <v>0</v>
      </c>
      <c r="J353" s="1297">
        <v>0</v>
      </c>
      <c r="K353" s="1297">
        <v>0</v>
      </c>
      <c r="L353" s="1298">
        <v>0</v>
      </c>
      <c r="M353" s="1090">
        <f>N353+O353+P353</f>
        <v>0</v>
      </c>
      <c r="N353" s="1297">
        <v>0</v>
      </c>
      <c r="O353" s="1297">
        <v>0</v>
      </c>
      <c r="P353" s="1297">
        <v>0</v>
      </c>
      <c r="Q353" s="1298">
        <v>0</v>
      </c>
      <c r="R353" s="1055"/>
      <c r="S353" s="804"/>
    </row>
    <row r="354" spans="1:20" x14ac:dyDescent="0.25">
      <c r="A354" s="882">
        <v>3</v>
      </c>
      <c r="B354" s="506" t="s">
        <v>221</v>
      </c>
      <c r="C354" s="1090">
        <f>D354+E354+G354+F354</f>
        <v>0</v>
      </c>
      <c r="D354" s="1297">
        <v>0</v>
      </c>
      <c r="E354" s="1297">
        <v>0</v>
      </c>
      <c r="F354" s="1297">
        <v>0</v>
      </c>
      <c r="G354" s="1298">
        <v>0</v>
      </c>
      <c r="H354" s="1090">
        <f>I354+J354+L354+K354</f>
        <v>0</v>
      </c>
      <c r="I354" s="1297">
        <v>0</v>
      </c>
      <c r="J354" s="1297">
        <v>0</v>
      </c>
      <c r="K354" s="1297">
        <v>0</v>
      </c>
      <c r="L354" s="1298">
        <v>0</v>
      </c>
      <c r="M354" s="1090">
        <f>N354+O354+Q354+P354</f>
        <v>0</v>
      </c>
      <c r="N354" s="1297">
        <v>0</v>
      </c>
      <c r="O354" s="1297">
        <v>0</v>
      </c>
      <c r="P354" s="1297">
        <v>0</v>
      </c>
      <c r="Q354" s="1298">
        <v>0</v>
      </c>
      <c r="R354" s="1055"/>
      <c r="S354" s="804"/>
    </row>
    <row r="355" spans="1:20" ht="26.25" customHeight="1" x14ac:dyDescent="0.25">
      <c r="A355" s="882">
        <v>4</v>
      </c>
      <c r="B355" s="506" t="s">
        <v>223</v>
      </c>
      <c r="C355" s="1090">
        <f>D355+E355+F355+G355</f>
        <v>0</v>
      </c>
      <c r="D355" s="1297">
        <v>0</v>
      </c>
      <c r="E355" s="1297">
        <v>0</v>
      </c>
      <c r="F355" s="1297">
        <v>0</v>
      </c>
      <c r="G355" s="1298">
        <v>0</v>
      </c>
      <c r="H355" s="1090">
        <f>I355+J355+K355+L355</f>
        <v>0</v>
      </c>
      <c r="I355" s="1297">
        <v>0</v>
      </c>
      <c r="J355" s="1297">
        <v>0</v>
      </c>
      <c r="K355" s="1297">
        <v>0</v>
      </c>
      <c r="L355" s="1298">
        <v>0</v>
      </c>
      <c r="M355" s="1090">
        <f>N355+O355+P355+Q355</f>
        <v>0</v>
      </c>
      <c r="N355" s="1297">
        <v>0</v>
      </c>
      <c r="O355" s="1297">
        <v>0</v>
      </c>
      <c r="P355" s="1297">
        <v>0</v>
      </c>
      <c r="Q355" s="1298">
        <v>0</v>
      </c>
      <c r="R355" s="1055"/>
      <c r="S355" s="804"/>
    </row>
    <row r="356" spans="1:20" ht="39" x14ac:dyDescent="0.25">
      <c r="A356" s="882">
        <v>5</v>
      </c>
      <c r="B356" s="507" t="s">
        <v>510</v>
      </c>
      <c r="C356" s="1090">
        <f t="shared" ref="C356:C358" si="370">D356+E356+F356</f>
        <v>0</v>
      </c>
      <c r="D356" s="1297">
        <v>0</v>
      </c>
      <c r="E356" s="1297">
        <v>0</v>
      </c>
      <c r="F356" s="1297">
        <v>0</v>
      </c>
      <c r="G356" s="1298">
        <v>0</v>
      </c>
      <c r="H356" s="1090">
        <f t="shared" ref="H356:H358" si="371">I356+J356+K356</f>
        <v>0</v>
      </c>
      <c r="I356" s="1297">
        <v>0</v>
      </c>
      <c r="J356" s="1297">
        <v>0</v>
      </c>
      <c r="K356" s="1297">
        <v>0</v>
      </c>
      <c r="L356" s="1298">
        <v>0</v>
      </c>
      <c r="M356" s="1090">
        <f t="shared" ref="M356:M358" si="372">N356+O356+P356</f>
        <v>0</v>
      </c>
      <c r="N356" s="1297">
        <v>0</v>
      </c>
      <c r="O356" s="1297">
        <v>0</v>
      </c>
      <c r="P356" s="1297">
        <v>0</v>
      </c>
      <c r="Q356" s="1298">
        <v>0</v>
      </c>
      <c r="R356" s="1055"/>
      <c r="S356" s="804"/>
    </row>
    <row r="357" spans="1:20" ht="23.25" customHeight="1" x14ac:dyDescent="0.25">
      <c r="A357" s="882">
        <v>6</v>
      </c>
      <c r="B357" s="507" t="s">
        <v>225</v>
      </c>
      <c r="C357" s="1090">
        <f t="shared" si="370"/>
        <v>0</v>
      </c>
      <c r="D357" s="1297">
        <v>0</v>
      </c>
      <c r="E357" s="1297">
        <v>0</v>
      </c>
      <c r="F357" s="1297">
        <v>0</v>
      </c>
      <c r="G357" s="1298">
        <v>0</v>
      </c>
      <c r="H357" s="1090">
        <f t="shared" si="371"/>
        <v>0</v>
      </c>
      <c r="I357" s="1297">
        <v>0</v>
      </c>
      <c r="J357" s="1297">
        <v>0</v>
      </c>
      <c r="K357" s="1297">
        <v>0</v>
      </c>
      <c r="L357" s="1298">
        <v>0</v>
      </c>
      <c r="M357" s="1090">
        <f t="shared" si="372"/>
        <v>0</v>
      </c>
      <c r="N357" s="1297">
        <v>0</v>
      </c>
      <c r="O357" s="1297">
        <v>0</v>
      </c>
      <c r="P357" s="1297">
        <v>0</v>
      </c>
      <c r="Q357" s="1298">
        <v>0</v>
      </c>
      <c r="R357" s="1055"/>
      <c r="S357" s="804"/>
    </row>
    <row r="358" spans="1:20" ht="29.25" customHeight="1" x14ac:dyDescent="0.25">
      <c r="A358" s="882">
        <v>7</v>
      </c>
      <c r="B358" s="507" t="s">
        <v>226</v>
      </c>
      <c r="C358" s="1090">
        <f t="shared" si="370"/>
        <v>0</v>
      </c>
      <c r="D358" s="1297">
        <v>0</v>
      </c>
      <c r="E358" s="1297">
        <v>0</v>
      </c>
      <c r="F358" s="1297">
        <v>0</v>
      </c>
      <c r="G358" s="1298">
        <v>0</v>
      </c>
      <c r="H358" s="1090">
        <f t="shared" si="371"/>
        <v>0</v>
      </c>
      <c r="I358" s="1297">
        <v>0</v>
      </c>
      <c r="J358" s="1297">
        <v>0</v>
      </c>
      <c r="K358" s="1297">
        <v>0</v>
      </c>
      <c r="L358" s="1298">
        <v>0</v>
      </c>
      <c r="M358" s="1090">
        <f t="shared" si="372"/>
        <v>0</v>
      </c>
      <c r="N358" s="1297">
        <v>0</v>
      </c>
      <c r="O358" s="1297">
        <v>0</v>
      </c>
      <c r="P358" s="1297">
        <v>0</v>
      </c>
      <c r="Q358" s="1298">
        <v>0</v>
      </c>
      <c r="R358" s="1055"/>
      <c r="S358" s="804"/>
    </row>
    <row r="359" spans="1:20" ht="30.75" customHeight="1" x14ac:dyDescent="0.25">
      <c r="A359" s="882">
        <v>8</v>
      </c>
      <c r="B359" s="507" t="s">
        <v>228</v>
      </c>
      <c r="C359" s="1090">
        <f>D359+E359+F359+G359</f>
        <v>100</v>
      </c>
      <c r="D359" s="1297">
        <v>0</v>
      </c>
      <c r="E359" s="1297">
        <v>0</v>
      </c>
      <c r="F359" s="1297">
        <v>0</v>
      </c>
      <c r="G359" s="1298">
        <v>100</v>
      </c>
      <c r="H359" s="1090">
        <f>I359+J359+K359+L359</f>
        <v>100</v>
      </c>
      <c r="I359" s="1297">
        <v>0</v>
      </c>
      <c r="J359" s="1297">
        <v>0</v>
      </c>
      <c r="K359" s="1297">
        <v>0</v>
      </c>
      <c r="L359" s="1298">
        <v>100</v>
      </c>
      <c r="M359" s="1090">
        <f>N359+O359+P359+Q359</f>
        <v>0</v>
      </c>
      <c r="N359" s="1297">
        <v>0</v>
      </c>
      <c r="O359" s="1297">
        <v>0</v>
      </c>
      <c r="P359" s="1297">
        <v>0</v>
      </c>
      <c r="Q359" s="1298">
        <v>0</v>
      </c>
      <c r="R359" s="1055"/>
      <c r="S359" s="804"/>
    </row>
    <row r="360" spans="1:20" ht="31.5" customHeight="1" thickBot="1" x14ac:dyDescent="0.3">
      <c r="A360" s="1051"/>
      <c r="B360" s="1052" t="s">
        <v>102</v>
      </c>
      <c r="C360" s="1302">
        <f>D360+E360+F360+G360</f>
        <v>22328.999999999996</v>
      </c>
      <c r="D360" s="1053">
        <f>D341+D351</f>
        <v>129</v>
      </c>
      <c r="E360" s="1053">
        <f>E341+E351</f>
        <v>0</v>
      </c>
      <c r="F360" s="1053">
        <f>F341+F351</f>
        <v>0</v>
      </c>
      <c r="G360" s="1303">
        <f>G341+G351</f>
        <v>22199.999999999996</v>
      </c>
      <c r="H360" s="1302">
        <f>I360+J360+K360+L360</f>
        <v>22328.999999999996</v>
      </c>
      <c r="I360" s="1053">
        <f t="shared" ref="I360:L360" si="373">I341+I351</f>
        <v>129</v>
      </c>
      <c r="J360" s="1053">
        <f t="shared" si="373"/>
        <v>0</v>
      </c>
      <c r="K360" s="1053">
        <f t="shared" si="373"/>
        <v>0</v>
      </c>
      <c r="L360" s="1303">
        <f t="shared" si="373"/>
        <v>22199.999999999996</v>
      </c>
      <c r="M360" s="1302">
        <f>N360+O360+P360+Q360</f>
        <v>0</v>
      </c>
      <c r="N360" s="1053">
        <f t="shared" ref="N360:Q360" si="374">N341+N351</f>
        <v>0</v>
      </c>
      <c r="O360" s="1053">
        <f t="shared" si="374"/>
        <v>0</v>
      </c>
      <c r="P360" s="1053">
        <f t="shared" si="374"/>
        <v>0</v>
      </c>
      <c r="Q360" s="1303">
        <f t="shared" si="374"/>
        <v>0</v>
      </c>
      <c r="R360" s="1057">
        <f>M360/C360*100</f>
        <v>0</v>
      </c>
      <c r="S360" s="804"/>
    </row>
    <row r="361" spans="1:20" ht="27.75" customHeight="1" thickBot="1" x14ac:dyDescent="0.35">
      <c r="A361" s="1508" t="s">
        <v>365</v>
      </c>
      <c r="B361" s="1509"/>
      <c r="C361" s="1509"/>
      <c r="D361" s="1509"/>
      <c r="E361" s="1509"/>
      <c r="F361" s="1509"/>
      <c r="G361" s="1509"/>
      <c r="H361" s="1509"/>
      <c r="I361" s="1509"/>
      <c r="J361" s="1509"/>
      <c r="K361" s="1509"/>
      <c r="L361" s="1509"/>
      <c r="M361" s="1509"/>
      <c r="N361" s="1509"/>
      <c r="O361" s="1509"/>
      <c r="P361" s="1509"/>
      <c r="Q361" s="1509"/>
      <c r="R361" s="1510"/>
      <c r="S361" s="804"/>
      <c r="T361" t="s">
        <v>372</v>
      </c>
    </row>
    <row r="362" spans="1:20" ht="84.75" x14ac:dyDescent="0.25">
      <c r="A362" s="1058">
        <v>1</v>
      </c>
      <c r="B362" s="1059" t="s">
        <v>328</v>
      </c>
      <c r="C362" s="1304">
        <f>SUM(D362:G362)</f>
        <v>30</v>
      </c>
      <c r="D362" s="1305">
        <v>30</v>
      </c>
      <c r="E362" s="1305">
        <v>0</v>
      </c>
      <c r="F362" s="1305">
        <v>0</v>
      </c>
      <c r="G362" s="1306">
        <v>0</v>
      </c>
      <c r="H362" s="1304">
        <f t="shared" ref="H362:H373" si="375">SUM(I362:L362)</f>
        <v>30</v>
      </c>
      <c r="I362" s="1305">
        <v>30</v>
      </c>
      <c r="J362" s="1305">
        <v>0</v>
      </c>
      <c r="K362" s="1305">
        <v>0</v>
      </c>
      <c r="L362" s="1306">
        <v>0</v>
      </c>
      <c r="M362" s="1304">
        <f t="shared" ref="M362:M373" si="376">SUM(N362:Q362)</f>
        <v>0</v>
      </c>
      <c r="N362" s="1305">
        <v>0</v>
      </c>
      <c r="O362" s="1305">
        <v>0</v>
      </c>
      <c r="P362" s="1305">
        <v>0</v>
      </c>
      <c r="Q362" s="1307">
        <v>0</v>
      </c>
      <c r="R362" s="1060"/>
      <c r="S362" s="804"/>
    </row>
    <row r="363" spans="1:20" ht="84.75" x14ac:dyDescent="0.25">
      <c r="A363" s="883">
        <v>2</v>
      </c>
      <c r="B363" s="54" t="s">
        <v>433</v>
      </c>
      <c r="C363" s="1308">
        <f t="shared" ref="C363:C372" si="377">SUM(D363:G363)</f>
        <v>20</v>
      </c>
      <c r="D363" s="1309">
        <v>20</v>
      </c>
      <c r="E363" s="1309">
        <v>0</v>
      </c>
      <c r="F363" s="1309">
        <v>0</v>
      </c>
      <c r="G363" s="1310">
        <v>0</v>
      </c>
      <c r="H363" s="1308">
        <f t="shared" si="375"/>
        <v>20</v>
      </c>
      <c r="I363" s="1309">
        <v>20</v>
      </c>
      <c r="J363" s="1309">
        <v>0</v>
      </c>
      <c r="K363" s="1309">
        <v>0</v>
      </c>
      <c r="L363" s="1310">
        <v>0</v>
      </c>
      <c r="M363" s="1308">
        <f t="shared" si="376"/>
        <v>0</v>
      </c>
      <c r="N363" s="1309">
        <v>0</v>
      </c>
      <c r="O363" s="1309">
        <v>0</v>
      </c>
      <c r="P363" s="1309">
        <v>0</v>
      </c>
      <c r="Q363" s="1311">
        <v>0</v>
      </c>
      <c r="R363" s="1061"/>
      <c r="S363" s="804"/>
    </row>
    <row r="364" spans="1:20" ht="78.75" customHeight="1" x14ac:dyDescent="0.25">
      <c r="A364" s="883">
        <v>3</v>
      </c>
      <c r="B364" s="54" t="s">
        <v>341</v>
      </c>
      <c r="C364" s="1308">
        <f t="shared" si="377"/>
        <v>0</v>
      </c>
      <c r="D364" s="1309">
        <v>0</v>
      </c>
      <c r="E364" s="1309">
        <v>0</v>
      </c>
      <c r="F364" s="1309">
        <v>0</v>
      </c>
      <c r="G364" s="1310">
        <v>0</v>
      </c>
      <c r="H364" s="1308">
        <f t="shared" si="375"/>
        <v>0</v>
      </c>
      <c r="I364" s="1309">
        <v>0</v>
      </c>
      <c r="J364" s="1309">
        <v>0</v>
      </c>
      <c r="K364" s="1309">
        <v>0</v>
      </c>
      <c r="L364" s="1310">
        <v>0</v>
      </c>
      <c r="M364" s="1308">
        <f t="shared" si="376"/>
        <v>0</v>
      </c>
      <c r="N364" s="1309">
        <v>0</v>
      </c>
      <c r="O364" s="1309">
        <v>0</v>
      </c>
      <c r="P364" s="1309">
        <v>0</v>
      </c>
      <c r="Q364" s="1311">
        <v>0</v>
      </c>
      <c r="R364" s="1061"/>
      <c r="S364" s="804"/>
    </row>
    <row r="365" spans="1:20" ht="78.75" customHeight="1" x14ac:dyDescent="0.25">
      <c r="A365" s="883">
        <v>4</v>
      </c>
      <c r="B365" s="54" t="s">
        <v>434</v>
      </c>
      <c r="C365" s="1308">
        <f t="shared" si="377"/>
        <v>70</v>
      </c>
      <c r="D365" s="1309">
        <v>70</v>
      </c>
      <c r="E365" s="1309">
        <v>0</v>
      </c>
      <c r="F365" s="1309">
        <v>0</v>
      </c>
      <c r="G365" s="1310">
        <v>0</v>
      </c>
      <c r="H365" s="1308">
        <f t="shared" si="375"/>
        <v>70</v>
      </c>
      <c r="I365" s="1309">
        <v>70</v>
      </c>
      <c r="J365" s="1309">
        <v>0</v>
      </c>
      <c r="K365" s="1309">
        <v>0</v>
      </c>
      <c r="L365" s="1310">
        <v>0</v>
      </c>
      <c r="M365" s="1308">
        <f t="shared" si="376"/>
        <v>0</v>
      </c>
      <c r="N365" s="1309">
        <v>0</v>
      </c>
      <c r="O365" s="1309">
        <v>0</v>
      </c>
      <c r="P365" s="1309">
        <v>0</v>
      </c>
      <c r="Q365" s="1311">
        <v>0</v>
      </c>
      <c r="R365" s="1061"/>
      <c r="S365" s="804"/>
    </row>
    <row r="366" spans="1:20" ht="87.75" customHeight="1" x14ac:dyDescent="0.25">
      <c r="A366" s="883">
        <v>5</v>
      </c>
      <c r="B366" s="54" t="s">
        <v>342</v>
      </c>
      <c r="C366" s="1308">
        <f t="shared" si="377"/>
        <v>0</v>
      </c>
      <c r="D366" s="1309">
        <v>0</v>
      </c>
      <c r="E366" s="1309">
        <v>0</v>
      </c>
      <c r="F366" s="1309">
        <v>0</v>
      </c>
      <c r="G366" s="1310">
        <v>0</v>
      </c>
      <c r="H366" s="1308">
        <f t="shared" si="375"/>
        <v>0</v>
      </c>
      <c r="I366" s="1309">
        <v>0</v>
      </c>
      <c r="J366" s="1309">
        <v>0</v>
      </c>
      <c r="K366" s="1309">
        <v>0</v>
      </c>
      <c r="L366" s="1310">
        <v>0</v>
      </c>
      <c r="M366" s="1308">
        <f t="shared" si="376"/>
        <v>0</v>
      </c>
      <c r="N366" s="1309">
        <v>0</v>
      </c>
      <c r="O366" s="1309">
        <v>0</v>
      </c>
      <c r="P366" s="1309">
        <v>0</v>
      </c>
      <c r="Q366" s="1311">
        <v>0</v>
      </c>
      <c r="R366" s="1061"/>
      <c r="S366" s="804"/>
    </row>
    <row r="367" spans="1:20" ht="33" customHeight="1" x14ac:dyDescent="0.25">
      <c r="A367" s="883">
        <v>6</v>
      </c>
      <c r="B367" s="54" t="s">
        <v>329</v>
      </c>
      <c r="C367" s="1308">
        <f t="shared" si="377"/>
        <v>0</v>
      </c>
      <c r="D367" s="1309">
        <v>0</v>
      </c>
      <c r="E367" s="1309">
        <v>0</v>
      </c>
      <c r="F367" s="1309">
        <v>0</v>
      </c>
      <c r="G367" s="1310">
        <v>0</v>
      </c>
      <c r="H367" s="1308">
        <f t="shared" si="375"/>
        <v>0</v>
      </c>
      <c r="I367" s="1309">
        <v>0</v>
      </c>
      <c r="J367" s="1309">
        <v>0</v>
      </c>
      <c r="K367" s="1309">
        <v>0</v>
      </c>
      <c r="L367" s="1310">
        <v>0</v>
      </c>
      <c r="M367" s="1308">
        <f t="shared" si="376"/>
        <v>0</v>
      </c>
      <c r="N367" s="1309">
        <v>0</v>
      </c>
      <c r="O367" s="1309">
        <v>0</v>
      </c>
      <c r="P367" s="1309">
        <v>0</v>
      </c>
      <c r="Q367" s="1311">
        <v>0</v>
      </c>
      <c r="R367" s="1061"/>
      <c r="S367" s="804"/>
    </row>
    <row r="368" spans="1:20" ht="59.25" customHeight="1" x14ac:dyDescent="0.25">
      <c r="A368" s="883">
        <v>7</v>
      </c>
      <c r="B368" s="54" t="s">
        <v>343</v>
      </c>
      <c r="C368" s="1308">
        <f t="shared" si="377"/>
        <v>0</v>
      </c>
      <c r="D368" s="1309">
        <v>0</v>
      </c>
      <c r="E368" s="1309">
        <v>0</v>
      </c>
      <c r="F368" s="1309">
        <v>0</v>
      </c>
      <c r="G368" s="1310">
        <v>0</v>
      </c>
      <c r="H368" s="1308">
        <f t="shared" si="375"/>
        <v>0</v>
      </c>
      <c r="I368" s="1309">
        <v>0</v>
      </c>
      <c r="J368" s="1309">
        <v>0</v>
      </c>
      <c r="K368" s="1309">
        <v>0</v>
      </c>
      <c r="L368" s="1310">
        <v>0</v>
      </c>
      <c r="M368" s="1308">
        <f t="shared" si="376"/>
        <v>0</v>
      </c>
      <c r="N368" s="1309">
        <v>0</v>
      </c>
      <c r="O368" s="1309">
        <v>0</v>
      </c>
      <c r="P368" s="1309">
        <v>0</v>
      </c>
      <c r="Q368" s="1311">
        <v>0</v>
      </c>
      <c r="R368" s="1061"/>
      <c r="S368" s="804"/>
    </row>
    <row r="369" spans="1:19" ht="59.25" customHeight="1" x14ac:dyDescent="0.25">
      <c r="A369" s="883">
        <v>8</v>
      </c>
      <c r="B369" s="54" t="s">
        <v>435</v>
      </c>
      <c r="C369" s="1308">
        <f t="shared" si="377"/>
        <v>0</v>
      </c>
      <c r="D369" s="1309">
        <v>0</v>
      </c>
      <c r="E369" s="1309">
        <v>0</v>
      </c>
      <c r="F369" s="1309">
        <v>0</v>
      </c>
      <c r="G369" s="1310">
        <v>0</v>
      </c>
      <c r="H369" s="1308">
        <f t="shared" si="375"/>
        <v>0</v>
      </c>
      <c r="I369" s="1309">
        <v>0</v>
      </c>
      <c r="J369" s="1309">
        <v>0</v>
      </c>
      <c r="K369" s="1309">
        <v>0</v>
      </c>
      <c r="L369" s="1310">
        <v>0</v>
      </c>
      <c r="M369" s="1308">
        <f t="shared" si="376"/>
        <v>0</v>
      </c>
      <c r="N369" s="1309">
        <v>0</v>
      </c>
      <c r="O369" s="1309">
        <v>0</v>
      </c>
      <c r="P369" s="1309">
        <v>0</v>
      </c>
      <c r="Q369" s="1311">
        <v>0</v>
      </c>
      <c r="R369" s="1061"/>
      <c r="S369" s="804"/>
    </row>
    <row r="370" spans="1:19" ht="31.5" customHeight="1" x14ac:dyDescent="0.25">
      <c r="A370" s="883">
        <v>9</v>
      </c>
      <c r="B370" s="54" t="s">
        <v>261</v>
      </c>
      <c r="C370" s="1308">
        <f t="shared" si="377"/>
        <v>25</v>
      </c>
      <c r="D370" s="1309">
        <v>25</v>
      </c>
      <c r="E370" s="1309">
        <v>0</v>
      </c>
      <c r="F370" s="1309">
        <v>0</v>
      </c>
      <c r="G370" s="1310">
        <v>0</v>
      </c>
      <c r="H370" s="1308">
        <f t="shared" si="375"/>
        <v>25</v>
      </c>
      <c r="I370" s="1309">
        <v>25</v>
      </c>
      <c r="J370" s="1309">
        <v>0</v>
      </c>
      <c r="K370" s="1309">
        <v>0</v>
      </c>
      <c r="L370" s="1310">
        <v>0</v>
      </c>
      <c r="M370" s="1308">
        <f t="shared" si="376"/>
        <v>0</v>
      </c>
      <c r="N370" s="1309">
        <v>0</v>
      </c>
      <c r="O370" s="1309">
        <v>0</v>
      </c>
      <c r="P370" s="1309">
        <v>0</v>
      </c>
      <c r="Q370" s="1311">
        <v>0</v>
      </c>
      <c r="R370" s="1061"/>
      <c r="S370" s="804"/>
    </row>
    <row r="371" spans="1:19" ht="51" customHeight="1" x14ac:dyDescent="0.25">
      <c r="A371" s="883">
        <v>10</v>
      </c>
      <c r="B371" s="54" t="s">
        <v>436</v>
      </c>
      <c r="C371" s="1308">
        <f t="shared" si="377"/>
        <v>10</v>
      </c>
      <c r="D371" s="1309">
        <v>10</v>
      </c>
      <c r="E371" s="1309">
        <v>0</v>
      </c>
      <c r="F371" s="1309">
        <v>0</v>
      </c>
      <c r="G371" s="1310">
        <v>0</v>
      </c>
      <c r="H371" s="1308">
        <f t="shared" si="375"/>
        <v>10</v>
      </c>
      <c r="I371" s="1309">
        <v>10</v>
      </c>
      <c r="J371" s="1309">
        <v>0</v>
      </c>
      <c r="K371" s="1309">
        <v>0</v>
      </c>
      <c r="L371" s="1310">
        <v>0</v>
      </c>
      <c r="M371" s="1308">
        <f t="shared" si="376"/>
        <v>0</v>
      </c>
      <c r="N371" s="1309">
        <v>0</v>
      </c>
      <c r="O371" s="1309">
        <v>0</v>
      </c>
      <c r="P371" s="1309">
        <v>0</v>
      </c>
      <c r="Q371" s="1311">
        <v>0</v>
      </c>
      <c r="R371" s="1061"/>
      <c r="S371" s="804"/>
    </row>
    <row r="372" spans="1:19" ht="24.75" x14ac:dyDescent="0.25">
      <c r="A372" s="883">
        <v>11</v>
      </c>
      <c r="B372" s="54" t="s">
        <v>297</v>
      </c>
      <c r="C372" s="1308">
        <f t="shared" si="377"/>
        <v>20</v>
      </c>
      <c r="D372" s="1309">
        <v>20</v>
      </c>
      <c r="E372" s="1309">
        <v>0</v>
      </c>
      <c r="F372" s="1309">
        <v>0</v>
      </c>
      <c r="G372" s="1310">
        <v>0</v>
      </c>
      <c r="H372" s="1308">
        <f t="shared" si="375"/>
        <v>20</v>
      </c>
      <c r="I372" s="1309">
        <v>20</v>
      </c>
      <c r="J372" s="1309">
        <v>0</v>
      </c>
      <c r="K372" s="1309">
        <v>0</v>
      </c>
      <c r="L372" s="1310">
        <v>0</v>
      </c>
      <c r="M372" s="1308">
        <f t="shared" si="376"/>
        <v>0</v>
      </c>
      <c r="N372" s="1309">
        <v>0</v>
      </c>
      <c r="O372" s="1309">
        <v>0</v>
      </c>
      <c r="P372" s="1309">
        <v>0</v>
      </c>
      <c r="Q372" s="1311">
        <v>0</v>
      </c>
      <c r="R372" s="1061"/>
      <c r="S372" s="804"/>
    </row>
    <row r="373" spans="1:19" ht="16.5" thickBot="1" x14ac:dyDescent="0.3">
      <c r="A373" s="1051"/>
      <c r="B373" s="1052" t="s">
        <v>102</v>
      </c>
      <c r="C373" s="1030">
        <f>D373</f>
        <v>175</v>
      </c>
      <c r="D373" s="1031">
        <f>SUM(D362:D372)</f>
        <v>175</v>
      </c>
      <c r="E373" s="1031">
        <f t="shared" ref="E373:G373" si="378">SUM(E362:E372)</f>
        <v>0</v>
      </c>
      <c r="F373" s="1031">
        <f t="shared" si="378"/>
        <v>0</v>
      </c>
      <c r="G373" s="1032">
        <f t="shared" si="378"/>
        <v>0</v>
      </c>
      <c r="H373" s="1030">
        <f t="shared" si="375"/>
        <v>175</v>
      </c>
      <c r="I373" s="1031">
        <f t="shared" ref="I373:L373" si="379">SUM(I362:I372)</f>
        <v>175</v>
      </c>
      <c r="J373" s="1031">
        <f t="shared" si="379"/>
        <v>0</v>
      </c>
      <c r="K373" s="1031">
        <f t="shared" si="379"/>
        <v>0</v>
      </c>
      <c r="L373" s="1032">
        <f t="shared" si="379"/>
        <v>0</v>
      </c>
      <c r="M373" s="1030">
        <f t="shared" si="376"/>
        <v>0</v>
      </c>
      <c r="N373" s="1031">
        <f t="shared" ref="N373:Q373" si="380">SUM(N362:N372)</f>
        <v>0</v>
      </c>
      <c r="O373" s="1031">
        <f t="shared" si="380"/>
        <v>0</v>
      </c>
      <c r="P373" s="1031">
        <f t="shared" si="380"/>
        <v>0</v>
      </c>
      <c r="Q373" s="1032">
        <f t="shared" si="380"/>
        <v>0</v>
      </c>
      <c r="R373" s="1057"/>
      <c r="S373" s="804"/>
    </row>
    <row r="374" spans="1:19" ht="27.75" customHeight="1" thickBot="1" x14ac:dyDescent="0.35">
      <c r="A374" s="1502" t="s">
        <v>366</v>
      </c>
      <c r="B374" s="1503"/>
      <c r="C374" s="1503"/>
      <c r="D374" s="1503"/>
      <c r="E374" s="1503"/>
      <c r="F374" s="1503"/>
      <c r="G374" s="1503"/>
      <c r="H374" s="1503"/>
      <c r="I374" s="1503"/>
      <c r="J374" s="1503"/>
      <c r="K374" s="1503"/>
      <c r="L374" s="1503"/>
      <c r="M374" s="1503"/>
      <c r="N374" s="1503"/>
      <c r="O374" s="1503"/>
      <c r="P374" s="1503"/>
      <c r="Q374" s="1503"/>
      <c r="R374" s="1504"/>
      <c r="S374" s="804"/>
    </row>
    <row r="375" spans="1:19" ht="24.75" x14ac:dyDescent="0.25">
      <c r="A375" s="1062">
        <v>1</v>
      </c>
      <c r="B375" s="1063" t="s">
        <v>263</v>
      </c>
      <c r="C375" s="1312">
        <f t="shared" ref="C375:C381" si="381">SUM(D375:G375)</f>
        <v>33</v>
      </c>
      <c r="D375" s="1313">
        <f>SUM(D376:D378)</f>
        <v>33</v>
      </c>
      <c r="E375" s="1313">
        <f t="shared" ref="E375:G375" si="382">SUM(E376:E378)</f>
        <v>0</v>
      </c>
      <c r="F375" s="1313">
        <f t="shared" si="382"/>
        <v>0</v>
      </c>
      <c r="G375" s="1314">
        <f t="shared" si="382"/>
        <v>0</v>
      </c>
      <c r="H375" s="1312">
        <f t="shared" ref="H375:H389" si="383">SUM(I375:L375)</f>
        <v>33</v>
      </c>
      <c r="I375" s="1313">
        <f t="shared" ref="I375:L375" si="384">SUM(I376:I378)</f>
        <v>33</v>
      </c>
      <c r="J375" s="1313">
        <f t="shared" si="384"/>
        <v>0</v>
      </c>
      <c r="K375" s="1313">
        <f t="shared" si="384"/>
        <v>0</v>
      </c>
      <c r="L375" s="1314">
        <f t="shared" si="384"/>
        <v>0</v>
      </c>
      <c r="M375" s="1312">
        <f t="shared" ref="M375:M390" si="385">SUM(N375:Q375)</f>
        <v>0</v>
      </c>
      <c r="N375" s="1313">
        <f t="shared" ref="N375:Q375" si="386">SUM(N376:N378)</f>
        <v>0</v>
      </c>
      <c r="O375" s="1313">
        <f t="shared" si="386"/>
        <v>0</v>
      </c>
      <c r="P375" s="1313">
        <f t="shared" si="386"/>
        <v>0</v>
      </c>
      <c r="Q375" s="1314">
        <f t="shared" si="386"/>
        <v>0</v>
      </c>
      <c r="R375" s="1069"/>
      <c r="S375" s="804"/>
    </row>
    <row r="376" spans="1:19" ht="52.5" customHeight="1" x14ac:dyDescent="0.25">
      <c r="A376" s="884" t="s">
        <v>27</v>
      </c>
      <c r="B376" s="1064" t="s">
        <v>302</v>
      </c>
      <c r="C376" s="1308">
        <f t="shared" si="381"/>
        <v>0</v>
      </c>
      <c r="D376" s="1309">
        <v>0</v>
      </c>
      <c r="E376" s="1309">
        <v>0</v>
      </c>
      <c r="F376" s="1309">
        <v>0</v>
      </c>
      <c r="G376" s="1310">
        <v>0</v>
      </c>
      <c r="H376" s="1308">
        <f t="shared" si="383"/>
        <v>0</v>
      </c>
      <c r="I376" s="1309">
        <v>0</v>
      </c>
      <c r="J376" s="1309">
        <v>0</v>
      </c>
      <c r="K376" s="1309">
        <v>0</v>
      </c>
      <c r="L376" s="1310">
        <v>0</v>
      </c>
      <c r="M376" s="1308">
        <f t="shared" si="385"/>
        <v>0</v>
      </c>
      <c r="N376" s="1309">
        <v>0</v>
      </c>
      <c r="O376" s="1309">
        <v>0</v>
      </c>
      <c r="P376" s="1309">
        <v>0</v>
      </c>
      <c r="Q376" s="1310">
        <v>0</v>
      </c>
      <c r="R376" s="1070"/>
      <c r="S376" s="804"/>
    </row>
    <row r="377" spans="1:19" ht="48.75" x14ac:dyDescent="0.25">
      <c r="A377" s="885" t="s">
        <v>29</v>
      </c>
      <c r="B377" s="1064" t="s">
        <v>695</v>
      </c>
      <c r="C377" s="1308">
        <f t="shared" si="381"/>
        <v>5</v>
      </c>
      <c r="D377" s="1309">
        <v>5</v>
      </c>
      <c r="E377" s="1309">
        <v>0</v>
      </c>
      <c r="F377" s="1309">
        <v>0</v>
      </c>
      <c r="G377" s="1310">
        <v>0</v>
      </c>
      <c r="H377" s="1308">
        <f t="shared" si="383"/>
        <v>5</v>
      </c>
      <c r="I377" s="1309">
        <v>5</v>
      </c>
      <c r="J377" s="1309">
        <v>0</v>
      </c>
      <c r="K377" s="1309">
        <v>0</v>
      </c>
      <c r="L377" s="1310">
        <v>0</v>
      </c>
      <c r="M377" s="1308">
        <f t="shared" si="385"/>
        <v>0</v>
      </c>
      <c r="N377" s="1309">
        <v>0</v>
      </c>
      <c r="O377" s="1309">
        <v>0</v>
      </c>
      <c r="P377" s="1309">
        <v>0</v>
      </c>
      <c r="Q377" s="1310">
        <v>0</v>
      </c>
      <c r="R377" s="1070"/>
      <c r="S377" s="804"/>
    </row>
    <row r="378" spans="1:19" ht="72.75" x14ac:dyDescent="0.25">
      <c r="A378" s="885" t="s">
        <v>400</v>
      </c>
      <c r="B378" s="1064" t="s">
        <v>264</v>
      </c>
      <c r="C378" s="1308">
        <f t="shared" si="381"/>
        <v>28</v>
      </c>
      <c r="D378" s="1309">
        <v>28</v>
      </c>
      <c r="E378" s="1309">
        <v>0</v>
      </c>
      <c r="F378" s="1309">
        <f t="shared" ref="F378:G378" si="387">SUM(F379:F382)</f>
        <v>0</v>
      </c>
      <c r="G378" s="1310">
        <f t="shared" si="387"/>
        <v>0</v>
      </c>
      <c r="H378" s="1308">
        <f t="shared" si="383"/>
        <v>28</v>
      </c>
      <c r="I378" s="1309">
        <v>28</v>
      </c>
      <c r="J378" s="1309">
        <f t="shared" ref="J378:L378" si="388">SUM(J379:J382)</f>
        <v>0</v>
      </c>
      <c r="K378" s="1309">
        <f t="shared" si="388"/>
        <v>0</v>
      </c>
      <c r="L378" s="1310">
        <f t="shared" si="388"/>
        <v>0</v>
      </c>
      <c r="M378" s="1308">
        <f t="shared" si="385"/>
        <v>0</v>
      </c>
      <c r="N378" s="1309">
        <f t="shared" ref="N378:Q378" si="389">SUM(N379:N382)</f>
        <v>0</v>
      </c>
      <c r="O378" s="1309">
        <f t="shared" si="389"/>
        <v>0</v>
      </c>
      <c r="P378" s="1309">
        <f t="shared" si="389"/>
        <v>0</v>
      </c>
      <c r="Q378" s="1310">
        <f t="shared" si="389"/>
        <v>0</v>
      </c>
      <c r="R378" s="1070"/>
      <c r="S378" s="804"/>
    </row>
    <row r="379" spans="1:19" ht="48.75" x14ac:dyDescent="0.25">
      <c r="A379" s="885" t="s">
        <v>485</v>
      </c>
      <c r="B379" s="1064" t="s">
        <v>486</v>
      </c>
      <c r="C379" s="1308">
        <f t="shared" si="381"/>
        <v>5</v>
      </c>
      <c r="D379" s="1309">
        <v>5</v>
      </c>
      <c r="E379" s="1309">
        <v>0</v>
      </c>
      <c r="F379" s="1309">
        <v>0</v>
      </c>
      <c r="G379" s="1310">
        <v>0</v>
      </c>
      <c r="H379" s="1308">
        <f t="shared" si="383"/>
        <v>5</v>
      </c>
      <c r="I379" s="1309">
        <v>5</v>
      </c>
      <c r="J379" s="1309">
        <v>0</v>
      </c>
      <c r="K379" s="1309">
        <v>0</v>
      </c>
      <c r="L379" s="1310">
        <v>0</v>
      </c>
      <c r="M379" s="1308">
        <f t="shared" si="385"/>
        <v>0</v>
      </c>
      <c r="N379" s="1309">
        <v>0</v>
      </c>
      <c r="O379" s="1309">
        <v>0</v>
      </c>
      <c r="P379" s="1309">
        <v>0</v>
      </c>
      <c r="Q379" s="1310">
        <v>0</v>
      </c>
      <c r="R379" s="1070"/>
      <c r="S379" s="804"/>
    </row>
    <row r="380" spans="1:19" ht="48.75" x14ac:dyDescent="0.25">
      <c r="A380" s="885" t="s">
        <v>487</v>
      </c>
      <c r="B380" s="1064" t="s">
        <v>488</v>
      </c>
      <c r="C380" s="1308">
        <f t="shared" si="381"/>
        <v>20</v>
      </c>
      <c r="D380" s="1309">
        <v>20</v>
      </c>
      <c r="E380" s="1309">
        <v>0</v>
      </c>
      <c r="F380" s="1309">
        <v>0</v>
      </c>
      <c r="G380" s="1310">
        <v>0</v>
      </c>
      <c r="H380" s="1308">
        <f t="shared" si="383"/>
        <v>20</v>
      </c>
      <c r="I380" s="1309">
        <v>20</v>
      </c>
      <c r="J380" s="1309">
        <v>0</v>
      </c>
      <c r="K380" s="1309">
        <v>0</v>
      </c>
      <c r="L380" s="1310">
        <v>0</v>
      </c>
      <c r="M380" s="1308">
        <f t="shared" si="385"/>
        <v>0</v>
      </c>
      <c r="N380" s="1309">
        <v>0</v>
      </c>
      <c r="O380" s="1309">
        <v>0</v>
      </c>
      <c r="P380" s="1309">
        <v>0</v>
      </c>
      <c r="Q380" s="1310">
        <v>0</v>
      </c>
      <c r="R380" s="1070"/>
      <c r="S380" s="804"/>
    </row>
    <row r="381" spans="1:19" ht="51" customHeight="1" x14ac:dyDescent="0.25">
      <c r="A381" s="885" t="s">
        <v>489</v>
      </c>
      <c r="B381" s="1064" t="s">
        <v>490</v>
      </c>
      <c r="C381" s="1308">
        <f t="shared" si="381"/>
        <v>0</v>
      </c>
      <c r="D381" s="1309">
        <v>0</v>
      </c>
      <c r="E381" s="1309">
        <v>0</v>
      </c>
      <c r="F381" s="1309">
        <v>0</v>
      </c>
      <c r="G381" s="1310">
        <v>0</v>
      </c>
      <c r="H381" s="1308">
        <f t="shared" si="383"/>
        <v>0</v>
      </c>
      <c r="I381" s="1309">
        <v>0</v>
      </c>
      <c r="J381" s="1309">
        <v>0</v>
      </c>
      <c r="K381" s="1309">
        <v>0</v>
      </c>
      <c r="L381" s="1310">
        <v>0</v>
      </c>
      <c r="M381" s="1308">
        <f t="shared" si="385"/>
        <v>0</v>
      </c>
      <c r="N381" s="1309">
        <v>0</v>
      </c>
      <c r="O381" s="1309">
        <v>0</v>
      </c>
      <c r="P381" s="1309">
        <v>0</v>
      </c>
      <c r="Q381" s="1310">
        <v>0</v>
      </c>
      <c r="R381" s="1070"/>
      <c r="S381" s="804"/>
    </row>
    <row r="382" spans="1:19" ht="39.75" customHeight="1" x14ac:dyDescent="0.25">
      <c r="A382" s="885" t="s">
        <v>491</v>
      </c>
      <c r="B382" s="1064" t="s">
        <v>492</v>
      </c>
      <c r="C382" s="1308">
        <f>SUM(D382:G382)</f>
        <v>3</v>
      </c>
      <c r="D382" s="1309">
        <v>3</v>
      </c>
      <c r="E382" s="1309">
        <v>0</v>
      </c>
      <c r="F382" s="1309">
        <v>0</v>
      </c>
      <c r="G382" s="1310">
        <v>0</v>
      </c>
      <c r="H382" s="1308">
        <f t="shared" si="383"/>
        <v>3</v>
      </c>
      <c r="I382" s="1309">
        <v>3</v>
      </c>
      <c r="J382" s="1309">
        <v>0</v>
      </c>
      <c r="K382" s="1309">
        <v>0</v>
      </c>
      <c r="L382" s="1310">
        <v>0</v>
      </c>
      <c r="M382" s="1308">
        <f t="shared" si="385"/>
        <v>0</v>
      </c>
      <c r="N382" s="1309">
        <v>0</v>
      </c>
      <c r="O382" s="1309">
        <v>0</v>
      </c>
      <c r="P382" s="1309">
        <v>0</v>
      </c>
      <c r="Q382" s="1310">
        <v>0</v>
      </c>
      <c r="R382" s="1070"/>
      <c r="S382" s="804"/>
    </row>
    <row r="383" spans="1:19" ht="48.75" x14ac:dyDescent="0.25">
      <c r="A383" s="884">
        <v>2</v>
      </c>
      <c r="B383" s="1065" t="s">
        <v>270</v>
      </c>
      <c r="C383" s="1315">
        <f t="shared" ref="C383:C390" si="390">SUM(D383:G383)</f>
        <v>3102.6</v>
      </c>
      <c r="D383" s="1272">
        <f>SUM(D384:D387)</f>
        <v>3102.6</v>
      </c>
      <c r="E383" s="1272">
        <f t="shared" ref="E383:G383" si="391">SUM(E384:E387)</f>
        <v>0</v>
      </c>
      <c r="F383" s="1272">
        <f t="shared" si="391"/>
        <v>0</v>
      </c>
      <c r="G383" s="1273">
        <f t="shared" si="391"/>
        <v>0</v>
      </c>
      <c r="H383" s="1315">
        <f t="shared" si="383"/>
        <v>3102.6</v>
      </c>
      <c r="I383" s="1272">
        <f t="shared" ref="I383:L383" si="392">SUM(I384:I387)</f>
        <v>3102.6</v>
      </c>
      <c r="J383" s="1272">
        <f t="shared" si="392"/>
        <v>0</v>
      </c>
      <c r="K383" s="1272">
        <f t="shared" si="392"/>
        <v>0</v>
      </c>
      <c r="L383" s="1273">
        <f t="shared" si="392"/>
        <v>0</v>
      </c>
      <c r="M383" s="1315">
        <f t="shared" si="385"/>
        <v>336.6</v>
      </c>
      <c r="N383" s="1272">
        <f t="shared" ref="N383:Q383" si="393">SUM(N384:N387)</f>
        <v>336.6</v>
      </c>
      <c r="O383" s="1272">
        <f t="shared" si="393"/>
        <v>0</v>
      </c>
      <c r="P383" s="1272">
        <f t="shared" si="393"/>
        <v>0</v>
      </c>
      <c r="Q383" s="1273">
        <f t="shared" si="393"/>
        <v>0</v>
      </c>
      <c r="R383" s="1070"/>
      <c r="S383" s="804"/>
    </row>
    <row r="384" spans="1:19" ht="24.75" x14ac:dyDescent="0.25">
      <c r="A384" s="884" t="s">
        <v>34</v>
      </c>
      <c r="B384" s="1064" t="s">
        <v>307</v>
      </c>
      <c r="C384" s="1308">
        <f t="shared" si="390"/>
        <v>1164.5999999999999</v>
      </c>
      <c r="D384" s="1309">
        <v>1164.5999999999999</v>
      </c>
      <c r="E384" s="1309">
        <v>0</v>
      </c>
      <c r="F384" s="1309">
        <v>0</v>
      </c>
      <c r="G384" s="1310">
        <v>0</v>
      </c>
      <c r="H384" s="1308">
        <f t="shared" si="383"/>
        <v>1164.5999999999999</v>
      </c>
      <c r="I384" s="1309">
        <v>1164.5999999999999</v>
      </c>
      <c r="J384" s="1309">
        <v>0</v>
      </c>
      <c r="K384" s="1309">
        <v>0</v>
      </c>
      <c r="L384" s="1310">
        <v>0</v>
      </c>
      <c r="M384" s="1308">
        <f t="shared" si="385"/>
        <v>42</v>
      </c>
      <c r="N384" s="1309">
        <v>42</v>
      </c>
      <c r="O384" s="1309">
        <v>0</v>
      </c>
      <c r="P384" s="1309">
        <v>0</v>
      </c>
      <c r="Q384" s="1310">
        <v>0</v>
      </c>
      <c r="R384" s="1070"/>
      <c r="S384" s="804"/>
    </row>
    <row r="385" spans="1:19" ht="36.75" x14ac:dyDescent="0.25">
      <c r="A385" s="884" t="s">
        <v>115</v>
      </c>
      <c r="B385" s="1064" t="s">
        <v>308</v>
      </c>
      <c r="C385" s="1308">
        <f t="shared" si="390"/>
        <v>408</v>
      </c>
      <c r="D385" s="1309">
        <v>408</v>
      </c>
      <c r="E385" s="1309">
        <v>0</v>
      </c>
      <c r="F385" s="1309">
        <v>0</v>
      </c>
      <c r="G385" s="1310">
        <v>0</v>
      </c>
      <c r="H385" s="1308">
        <f t="shared" si="383"/>
        <v>408</v>
      </c>
      <c r="I385" s="1309">
        <v>408</v>
      </c>
      <c r="J385" s="1309">
        <v>0</v>
      </c>
      <c r="K385" s="1309">
        <v>0</v>
      </c>
      <c r="L385" s="1310">
        <v>0</v>
      </c>
      <c r="M385" s="1308">
        <f t="shared" si="385"/>
        <v>88</v>
      </c>
      <c r="N385" s="1309">
        <v>88</v>
      </c>
      <c r="O385" s="1309">
        <v>0</v>
      </c>
      <c r="P385" s="1309">
        <v>0</v>
      </c>
      <c r="Q385" s="1310">
        <v>0</v>
      </c>
      <c r="R385" s="1070"/>
      <c r="S385" s="804"/>
    </row>
    <row r="386" spans="1:19" ht="24.75" x14ac:dyDescent="0.25">
      <c r="A386" s="884" t="s">
        <v>116</v>
      </c>
      <c r="B386" s="1064" t="s">
        <v>369</v>
      </c>
      <c r="C386" s="1308">
        <f t="shared" si="390"/>
        <v>601.6</v>
      </c>
      <c r="D386" s="1309">
        <v>601.6</v>
      </c>
      <c r="E386" s="1309">
        <v>0</v>
      </c>
      <c r="F386" s="1309">
        <v>0</v>
      </c>
      <c r="G386" s="1310">
        <v>0</v>
      </c>
      <c r="H386" s="1308">
        <f t="shared" si="383"/>
        <v>601.6</v>
      </c>
      <c r="I386" s="1309">
        <v>601.6</v>
      </c>
      <c r="J386" s="1309">
        <v>0</v>
      </c>
      <c r="K386" s="1309">
        <v>0</v>
      </c>
      <c r="L386" s="1310">
        <v>0</v>
      </c>
      <c r="M386" s="1308">
        <f t="shared" si="385"/>
        <v>51.8</v>
      </c>
      <c r="N386" s="1309">
        <v>51.8</v>
      </c>
      <c r="O386" s="1309">
        <v>0</v>
      </c>
      <c r="P386" s="1309">
        <v>0</v>
      </c>
      <c r="Q386" s="1310">
        <v>0</v>
      </c>
      <c r="R386" s="1070"/>
      <c r="S386" s="804"/>
    </row>
    <row r="387" spans="1:19" ht="24.75" x14ac:dyDescent="0.25">
      <c r="A387" s="884" t="s">
        <v>117</v>
      </c>
      <c r="B387" s="1064" t="s">
        <v>310</v>
      </c>
      <c r="C387" s="1308">
        <f t="shared" si="390"/>
        <v>928.4</v>
      </c>
      <c r="D387" s="1309">
        <v>928.4</v>
      </c>
      <c r="E387" s="1309">
        <v>0</v>
      </c>
      <c r="F387" s="1309">
        <v>0</v>
      </c>
      <c r="G387" s="1310">
        <v>0</v>
      </c>
      <c r="H387" s="1308">
        <f t="shared" si="383"/>
        <v>928.4</v>
      </c>
      <c r="I387" s="1309">
        <v>928.4</v>
      </c>
      <c r="J387" s="1309">
        <v>0</v>
      </c>
      <c r="K387" s="1309">
        <v>0</v>
      </c>
      <c r="L387" s="1310">
        <v>0</v>
      </c>
      <c r="M387" s="1308">
        <f t="shared" si="385"/>
        <v>154.80000000000001</v>
      </c>
      <c r="N387" s="1309">
        <v>154.80000000000001</v>
      </c>
      <c r="O387" s="1309">
        <v>0</v>
      </c>
      <c r="P387" s="1309">
        <v>0</v>
      </c>
      <c r="Q387" s="1310">
        <v>0</v>
      </c>
      <c r="R387" s="1070"/>
      <c r="S387" s="804"/>
    </row>
    <row r="388" spans="1:19" ht="48.75" x14ac:dyDescent="0.25">
      <c r="A388" s="884">
        <v>3</v>
      </c>
      <c r="B388" s="1065" t="s">
        <v>265</v>
      </c>
      <c r="C388" s="1308">
        <f t="shared" si="390"/>
        <v>15</v>
      </c>
      <c r="D388" s="1309">
        <f>SUM(D389)</f>
        <v>15</v>
      </c>
      <c r="E388" s="1309">
        <f t="shared" ref="E388:G388" si="394">SUM(E389)</f>
        <v>0</v>
      </c>
      <c r="F388" s="1309">
        <f t="shared" si="394"/>
        <v>0</v>
      </c>
      <c r="G388" s="1310">
        <f t="shared" si="394"/>
        <v>0</v>
      </c>
      <c r="H388" s="1308">
        <f t="shared" si="383"/>
        <v>15</v>
      </c>
      <c r="I388" s="1309">
        <f t="shared" ref="I388:L388" si="395">SUM(I389)</f>
        <v>15</v>
      </c>
      <c r="J388" s="1309">
        <f t="shared" si="395"/>
        <v>0</v>
      </c>
      <c r="K388" s="1309">
        <f t="shared" si="395"/>
        <v>0</v>
      </c>
      <c r="L388" s="1310">
        <f t="shared" si="395"/>
        <v>0</v>
      </c>
      <c r="M388" s="1308">
        <f t="shared" si="385"/>
        <v>0</v>
      </c>
      <c r="N388" s="1309">
        <f t="shared" ref="N388:Q388" si="396">SUM(N389)</f>
        <v>0</v>
      </c>
      <c r="O388" s="1309">
        <f t="shared" si="396"/>
        <v>0</v>
      </c>
      <c r="P388" s="1309">
        <f t="shared" si="396"/>
        <v>0</v>
      </c>
      <c r="Q388" s="1310">
        <f t="shared" si="396"/>
        <v>0</v>
      </c>
      <c r="R388" s="1070"/>
      <c r="S388" s="804"/>
    </row>
    <row r="389" spans="1:19" ht="48.75" x14ac:dyDescent="0.25">
      <c r="A389" s="884"/>
      <c r="B389" s="1064" t="s">
        <v>271</v>
      </c>
      <c r="C389" s="1308">
        <f t="shared" si="390"/>
        <v>15</v>
      </c>
      <c r="D389" s="1309">
        <v>15</v>
      </c>
      <c r="E389" s="1309">
        <v>0</v>
      </c>
      <c r="F389" s="1309">
        <v>0</v>
      </c>
      <c r="G389" s="1310">
        <v>0</v>
      </c>
      <c r="H389" s="1308">
        <f t="shared" si="383"/>
        <v>15</v>
      </c>
      <c r="I389" s="1309">
        <v>15</v>
      </c>
      <c r="J389" s="1309">
        <v>0</v>
      </c>
      <c r="K389" s="1309">
        <v>0</v>
      </c>
      <c r="L389" s="1310">
        <v>0</v>
      </c>
      <c r="M389" s="1308">
        <f t="shared" si="385"/>
        <v>0</v>
      </c>
      <c r="N389" s="1309">
        <v>0</v>
      </c>
      <c r="O389" s="1309">
        <v>0</v>
      </c>
      <c r="P389" s="1309">
        <v>0</v>
      </c>
      <c r="Q389" s="1310">
        <v>0</v>
      </c>
      <c r="R389" s="1070"/>
      <c r="S389" s="804"/>
    </row>
    <row r="390" spans="1:19" ht="15.75" thickBot="1" x14ac:dyDescent="0.3">
      <c r="A390" s="1051"/>
      <c r="B390" s="921" t="s">
        <v>102</v>
      </c>
      <c r="C390" s="1066">
        <f t="shared" si="390"/>
        <v>3150.6</v>
      </c>
      <c r="D390" s="1067">
        <f>D375+D383+D388</f>
        <v>3150.6</v>
      </c>
      <c r="E390" s="1067">
        <f t="shared" ref="E390:G390" si="397">E375+E383+E388</f>
        <v>0</v>
      </c>
      <c r="F390" s="1067">
        <f t="shared" si="397"/>
        <v>0</v>
      </c>
      <c r="G390" s="1068">
        <f t="shared" si="397"/>
        <v>0</v>
      </c>
      <c r="H390" s="1066">
        <f>SUM(I390:L390)</f>
        <v>3150.6</v>
      </c>
      <c r="I390" s="1067">
        <f t="shared" ref="I390:L390" si="398">I375+I383+I388</f>
        <v>3150.6</v>
      </c>
      <c r="J390" s="1067">
        <f t="shared" si="398"/>
        <v>0</v>
      </c>
      <c r="K390" s="1067">
        <f t="shared" si="398"/>
        <v>0</v>
      </c>
      <c r="L390" s="1068">
        <f t="shared" si="398"/>
        <v>0</v>
      </c>
      <c r="M390" s="1066">
        <f t="shared" si="385"/>
        <v>336.6</v>
      </c>
      <c r="N390" s="1067">
        <f t="shared" ref="N390:Q390" si="399">N375+N383+N388</f>
        <v>336.6</v>
      </c>
      <c r="O390" s="1067">
        <f t="shared" si="399"/>
        <v>0</v>
      </c>
      <c r="P390" s="1067">
        <f t="shared" si="399"/>
        <v>0</v>
      </c>
      <c r="Q390" s="1068">
        <f t="shared" si="399"/>
        <v>0</v>
      </c>
      <c r="R390" s="1057"/>
      <c r="S390" s="804"/>
    </row>
    <row r="391" spans="1:19" ht="19.5" thickBot="1" x14ac:dyDescent="0.35">
      <c r="A391" s="1508" t="s">
        <v>493</v>
      </c>
      <c r="B391" s="1509"/>
      <c r="C391" s="1509"/>
      <c r="D391" s="1509"/>
      <c r="E391" s="1509"/>
      <c r="F391" s="1509"/>
      <c r="G391" s="1509"/>
      <c r="H391" s="1509"/>
      <c r="I391" s="1509"/>
      <c r="J391" s="1509"/>
      <c r="K391" s="1509"/>
      <c r="L391" s="1509"/>
      <c r="M391" s="1509"/>
      <c r="N391" s="1509"/>
      <c r="O391" s="1509"/>
      <c r="P391" s="1509"/>
      <c r="Q391" s="1509"/>
      <c r="R391" s="1510"/>
      <c r="S391" s="804"/>
    </row>
    <row r="392" spans="1:19" x14ac:dyDescent="0.25">
      <c r="A392" s="1071">
        <v>1</v>
      </c>
      <c r="B392" s="971" t="s">
        <v>494</v>
      </c>
      <c r="C392" s="1304">
        <f>D392+E392+F392</f>
        <v>0</v>
      </c>
      <c r="D392" s="1305">
        <v>0</v>
      </c>
      <c r="E392" s="1305">
        <v>0</v>
      </c>
      <c r="F392" s="1305">
        <v>0</v>
      </c>
      <c r="G392" s="1306">
        <v>0</v>
      </c>
      <c r="H392" s="1304">
        <f>I392+J392+K392</f>
        <v>0</v>
      </c>
      <c r="I392" s="1305">
        <v>0</v>
      </c>
      <c r="J392" s="1305">
        <v>0</v>
      </c>
      <c r="K392" s="1305">
        <v>0</v>
      </c>
      <c r="L392" s="1306">
        <v>0</v>
      </c>
      <c r="M392" s="1304">
        <f>N392+O392+P392</f>
        <v>0</v>
      </c>
      <c r="N392" s="1305">
        <v>0</v>
      </c>
      <c r="O392" s="1305">
        <v>0</v>
      </c>
      <c r="P392" s="1305">
        <v>0</v>
      </c>
      <c r="Q392" s="1306">
        <v>0</v>
      </c>
      <c r="R392" s="1073"/>
      <c r="S392" s="804"/>
    </row>
    <row r="393" spans="1:19" ht="24.75" x14ac:dyDescent="0.25">
      <c r="A393" s="886">
        <v>2</v>
      </c>
      <c r="B393" s="898" t="s">
        <v>495</v>
      </c>
      <c r="C393" s="1308">
        <f>D393+E393+F393</f>
        <v>590.79999999999995</v>
      </c>
      <c r="D393" s="1309">
        <v>90.8</v>
      </c>
      <c r="E393" s="1309">
        <v>45</v>
      </c>
      <c r="F393" s="1309">
        <v>455</v>
      </c>
      <c r="G393" s="1310">
        <v>0</v>
      </c>
      <c r="H393" s="1308">
        <f>I393+J393+K393</f>
        <v>226.60000000000002</v>
      </c>
      <c r="I393" s="1309">
        <v>90.8</v>
      </c>
      <c r="J393" s="1309">
        <v>45</v>
      </c>
      <c r="K393" s="1309">
        <v>90.8</v>
      </c>
      <c r="L393" s="1310">
        <v>0</v>
      </c>
      <c r="M393" s="1308">
        <f>N393+O393+P393</f>
        <v>0</v>
      </c>
      <c r="N393" s="1309">
        <v>0</v>
      </c>
      <c r="O393" s="1309">
        <v>0</v>
      </c>
      <c r="P393" s="1309">
        <v>0</v>
      </c>
      <c r="Q393" s="1310">
        <v>0</v>
      </c>
      <c r="R393" s="1055"/>
      <c r="S393" s="804"/>
    </row>
    <row r="394" spans="1:19" ht="15.75" thickBot="1" x14ac:dyDescent="0.3">
      <c r="A394" s="1051"/>
      <c r="B394" s="1072" t="s">
        <v>102</v>
      </c>
      <c r="C394" s="1030">
        <f>SUM(D394:G394)</f>
        <v>590.79999999999995</v>
      </c>
      <c r="D394" s="1031">
        <f>D392+D393</f>
        <v>90.8</v>
      </c>
      <c r="E394" s="1031">
        <f>E392+E393</f>
        <v>45</v>
      </c>
      <c r="F394" s="1031">
        <f>F392+F393</f>
        <v>455</v>
      </c>
      <c r="G394" s="1032">
        <f>G392+G393</f>
        <v>0</v>
      </c>
      <c r="H394" s="1030">
        <f>SUM(I394:L394)</f>
        <v>226.60000000000002</v>
      </c>
      <c r="I394" s="1031">
        <f>I392+I393</f>
        <v>90.8</v>
      </c>
      <c r="J394" s="1031">
        <f>J392+J393</f>
        <v>45</v>
      </c>
      <c r="K394" s="1031">
        <f>K392+K393</f>
        <v>90.8</v>
      </c>
      <c r="L394" s="1032">
        <f>L392+L393</f>
        <v>0</v>
      </c>
      <c r="M394" s="1030">
        <f>SUM(N394:Q394)</f>
        <v>0</v>
      </c>
      <c r="N394" s="1031">
        <f>N392+N393</f>
        <v>0</v>
      </c>
      <c r="O394" s="1031">
        <f>O392+O393</f>
        <v>0</v>
      </c>
      <c r="P394" s="1031">
        <f>P392+P393</f>
        <v>0</v>
      </c>
      <c r="Q394" s="1032">
        <f>Q392+Q393</f>
        <v>0</v>
      </c>
      <c r="R394" s="1057"/>
      <c r="S394" s="804"/>
    </row>
    <row r="395" spans="1:19" ht="19.5" thickBot="1" x14ac:dyDescent="0.35">
      <c r="A395" s="1502" t="s">
        <v>411</v>
      </c>
      <c r="B395" s="1503"/>
      <c r="C395" s="1503"/>
      <c r="D395" s="1503"/>
      <c r="E395" s="1503"/>
      <c r="F395" s="1503"/>
      <c r="G395" s="1503"/>
      <c r="H395" s="1503"/>
      <c r="I395" s="1503"/>
      <c r="J395" s="1503"/>
      <c r="K395" s="1503"/>
      <c r="L395" s="1503"/>
      <c r="M395" s="1503"/>
      <c r="N395" s="1503"/>
      <c r="O395" s="1503"/>
      <c r="P395" s="1503"/>
      <c r="Q395" s="1503"/>
      <c r="R395" s="1504"/>
      <c r="S395" s="804"/>
    </row>
    <row r="396" spans="1:19" ht="48.75" x14ac:dyDescent="0.25">
      <c r="A396" s="1074">
        <v>1</v>
      </c>
      <c r="B396" s="1075" t="s">
        <v>290</v>
      </c>
      <c r="C396" s="1304">
        <f>SUM(D396:G396)</f>
        <v>0</v>
      </c>
      <c r="D396" s="1316">
        <v>0</v>
      </c>
      <c r="E396" s="1316">
        <v>0</v>
      </c>
      <c r="F396" s="1316">
        <v>0</v>
      </c>
      <c r="G396" s="1317">
        <v>0</v>
      </c>
      <c r="H396" s="1304">
        <f>SUM(I396:L396)</f>
        <v>0</v>
      </c>
      <c r="I396" s="1316">
        <v>0</v>
      </c>
      <c r="J396" s="1316">
        <v>0</v>
      </c>
      <c r="K396" s="1316">
        <v>0</v>
      </c>
      <c r="L396" s="1317">
        <v>0</v>
      </c>
      <c r="M396" s="1304">
        <f>SUM(N396:Q396)</f>
        <v>0</v>
      </c>
      <c r="N396" s="1316">
        <v>0</v>
      </c>
      <c r="O396" s="1316">
        <v>0</v>
      </c>
      <c r="P396" s="1316">
        <v>0</v>
      </c>
      <c r="Q396" s="1317">
        <v>0</v>
      </c>
      <c r="R396" s="1077"/>
      <c r="S396" s="804"/>
    </row>
    <row r="397" spans="1:19" ht="60.75" x14ac:dyDescent="0.25">
      <c r="A397" s="775">
        <v>2</v>
      </c>
      <c r="B397" s="1076" t="s">
        <v>291</v>
      </c>
      <c r="C397" s="1308">
        <f>SUM(D397:G397)</f>
        <v>2638</v>
      </c>
      <c r="D397" s="1277">
        <v>239.8</v>
      </c>
      <c r="E397" s="1277">
        <v>215.9</v>
      </c>
      <c r="F397" s="1277">
        <v>2182.3000000000002</v>
      </c>
      <c r="G397" s="1278">
        <v>0</v>
      </c>
      <c r="H397" s="1308">
        <f>SUM(I397:L397)</f>
        <v>2638</v>
      </c>
      <c r="I397" s="1277">
        <v>239.8</v>
      </c>
      <c r="J397" s="1277">
        <v>215.9</v>
      </c>
      <c r="K397" s="1277">
        <v>2182.3000000000002</v>
      </c>
      <c r="L397" s="1278">
        <v>0</v>
      </c>
      <c r="M397" s="1308">
        <f>SUM(N397:Q397)</f>
        <v>4932.3</v>
      </c>
      <c r="N397" s="1277">
        <v>448.5</v>
      </c>
      <c r="O397" s="1277">
        <v>403.5</v>
      </c>
      <c r="P397" s="1277">
        <v>4080.3</v>
      </c>
      <c r="Q397" s="1278">
        <v>0</v>
      </c>
      <c r="R397" s="1078"/>
      <c r="S397" s="804"/>
    </row>
    <row r="398" spans="1:19" ht="16.5" thickBot="1" x14ac:dyDescent="0.3">
      <c r="A398" s="1051"/>
      <c r="B398" s="1052" t="s">
        <v>102</v>
      </c>
      <c r="C398" s="1030">
        <f>SUM(D398:G398)</f>
        <v>2638</v>
      </c>
      <c r="D398" s="1031">
        <f>SUM(D396:D397)</f>
        <v>239.8</v>
      </c>
      <c r="E398" s="1031">
        <f t="shared" ref="E398:G398" si="400">SUM(E396:E397)</f>
        <v>215.9</v>
      </c>
      <c r="F398" s="1031">
        <f t="shared" si="400"/>
        <v>2182.3000000000002</v>
      </c>
      <c r="G398" s="1032">
        <f t="shared" si="400"/>
        <v>0</v>
      </c>
      <c r="H398" s="1030">
        <f>SUM(I398:L398)</f>
        <v>2638</v>
      </c>
      <c r="I398" s="1031">
        <f t="shared" ref="I398:L398" si="401">SUM(I396:I397)</f>
        <v>239.8</v>
      </c>
      <c r="J398" s="1031">
        <f t="shared" si="401"/>
        <v>215.9</v>
      </c>
      <c r="K398" s="1031">
        <f t="shared" si="401"/>
        <v>2182.3000000000002</v>
      </c>
      <c r="L398" s="1032">
        <f t="shared" si="401"/>
        <v>0</v>
      </c>
      <c r="M398" s="1030">
        <f>SUM(N398:Q398)</f>
        <v>4932.3</v>
      </c>
      <c r="N398" s="1031">
        <f t="shared" ref="N398:Q398" si="402">SUM(N396:N397)</f>
        <v>448.5</v>
      </c>
      <c r="O398" s="1031">
        <f t="shared" si="402"/>
        <v>403.5</v>
      </c>
      <c r="P398" s="1031">
        <f t="shared" si="402"/>
        <v>4080.3</v>
      </c>
      <c r="Q398" s="1032">
        <f t="shared" si="402"/>
        <v>0</v>
      </c>
      <c r="R398" s="1057"/>
      <c r="S398" s="804"/>
    </row>
    <row r="399" spans="1:19" ht="42.75" customHeight="1" thickBot="1" x14ac:dyDescent="0.35">
      <c r="A399" s="1505" t="s">
        <v>367</v>
      </c>
      <c r="B399" s="1506"/>
      <c r="C399" s="1506"/>
      <c r="D399" s="1506"/>
      <c r="E399" s="1506"/>
      <c r="F399" s="1506"/>
      <c r="G399" s="1506"/>
      <c r="H399" s="1506"/>
      <c r="I399" s="1506"/>
      <c r="J399" s="1506"/>
      <c r="K399" s="1506"/>
      <c r="L399" s="1506"/>
      <c r="M399" s="1506"/>
      <c r="N399" s="1506"/>
      <c r="O399" s="1506"/>
      <c r="P399" s="1506"/>
      <c r="Q399" s="1506"/>
      <c r="R399" s="1507"/>
      <c r="S399" s="804"/>
    </row>
    <row r="400" spans="1:19" ht="54" customHeight="1" x14ac:dyDescent="0.3">
      <c r="A400" s="1079" t="s">
        <v>26</v>
      </c>
      <c r="B400" s="1059" t="s">
        <v>496</v>
      </c>
      <c r="C400" s="1318">
        <v>0</v>
      </c>
      <c r="D400" s="1319">
        <v>0</v>
      </c>
      <c r="E400" s="1319">
        <v>0</v>
      </c>
      <c r="F400" s="1319">
        <v>0</v>
      </c>
      <c r="G400" s="1320">
        <v>0</v>
      </c>
      <c r="H400" s="1318">
        <v>0</v>
      </c>
      <c r="I400" s="1319">
        <v>0</v>
      </c>
      <c r="J400" s="1319">
        <v>0</v>
      </c>
      <c r="K400" s="1319">
        <v>0</v>
      </c>
      <c r="L400" s="1320">
        <v>0</v>
      </c>
      <c r="M400" s="1318">
        <v>0</v>
      </c>
      <c r="N400" s="1319">
        <v>0</v>
      </c>
      <c r="O400" s="1319">
        <v>0</v>
      </c>
      <c r="P400" s="1319">
        <v>0</v>
      </c>
      <c r="Q400" s="1320">
        <v>0</v>
      </c>
      <c r="R400" s="1084"/>
      <c r="S400" s="804"/>
    </row>
    <row r="401" spans="1:20" ht="86.25" customHeight="1" x14ac:dyDescent="0.3">
      <c r="A401" s="887" t="s">
        <v>27</v>
      </c>
      <c r="B401" s="1080" t="s">
        <v>360</v>
      </c>
      <c r="C401" s="1205">
        <f>SUM(D401:G401)</f>
        <v>30</v>
      </c>
      <c r="D401" s="1204">
        <v>30</v>
      </c>
      <c r="E401" s="1204">
        <v>0</v>
      </c>
      <c r="F401" s="1204">
        <v>0</v>
      </c>
      <c r="G401" s="1321">
        <v>0</v>
      </c>
      <c r="H401" s="1205">
        <f>SUM(I401:L401)</f>
        <v>30</v>
      </c>
      <c r="I401" s="1204">
        <v>30</v>
      </c>
      <c r="J401" s="1204">
        <v>0</v>
      </c>
      <c r="K401" s="1204">
        <v>0</v>
      </c>
      <c r="L401" s="1321">
        <v>0</v>
      </c>
      <c r="M401" s="1205">
        <f>SUM(N401:Q401)</f>
        <v>0</v>
      </c>
      <c r="N401" s="1204">
        <v>0</v>
      </c>
      <c r="O401" s="1204">
        <v>0</v>
      </c>
      <c r="P401" s="1204">
        <v>0</v>
      </c>
      <c r="Q401" s="1321">
        <v>0</v>
      </c>
      <c r="R401" s="1085"/>
      <c r="S401" s="804"/>
    </row>
    <row r="402" spans="1:20" ht="42.75" customHeight="1" x14ac:dyDescent="0.3">
      <c r="A402" s="888" t="s">
        <v>28</v>
      </c>
      <c r="B402" s="54" t="s">
        <v>497</v>
      </c>
      <c r="C402" s="1205">
        <v>0</v>
      </c>
      <c r="D402" s="1204">
        <v>0</v>
      </c>
      <c r="E402" s="1204">
        <v>0</v>
      </c>
      <c r="F402" s="1204">
        <v>0</v>
      </c>
      <c r="G402" s="1321">
        <v>0</v>
      </c>
      <c r="H402" s="1205">
        <v>0</v>
      </c>
      <c r="I402" s="1204">
        <v>0</v>
      </c>
      <c r="J402" s="1204">
        <v>0</v>
      </c>
      <c r="K402" s="1204">
        <v>0</v>
      </c>
      <c r="L402" s="1321">
        <v>0</v>
      </c>
      <c r="M402" s="1205">
        <v>0</v>
      </c>
      <c r="N402" s="1204">
        <v>0</v>
      </c>
      <c r="O402" s="1204">
        <v>0</v>
      </c>
      <c r="P402" s="1204">
        <v>0</v>
      </c>
      <c r="Q402" s="1321">
        <v>0</v>
      </c>
      <c r="R402" s="1085"/>
      <c r="S402" s="804"/>
    </row>
    <row r="403" spans="1:20" ht="42.75" customHeight="1" x14ac:dyDescent="0.3">
      <c r="A403" s="888" t="s">
        <v>29</v>
      </c>
      <c r="B403" s="188" t="s">
        <v>498</v>
      </c>
      <c r="C403" s="1205">
        <v>0</v>
      </c>
      <c r="D403" s="1204">
        <v>0</v>
      </c>
      <c r="E403" s="1204">
        <v>0</v>
      </c>
      <c r="F403" s="1204">
        <v>0</v>
      </c>
      <c r="G403" s="1321">
        <v>0</v>
      </c>
      <c r="H403" s="1205">
        <v>0</v>
      </c>
      <c r="I403" s="1204">
        <v>0</v>
      </c>
      <c r="J403" s="1204">
        <v>0</v>
      </c>
      <c r="K403" s="1204">
        <v>0</v>
      </c>
      <c r="L403" s="1321">
        <v>0</v>
      </c>
      <c r="M403" s="1205">
        <v>0</v>
      </c>
      <c r="N403" s="1204">
        <v>0</v>
      </c>
      <c r="O403" s="1204">
        <v>0</v>
      </c>
      <c r="P403" s="1204">
        <v>0</v>
      </c>
      <c r="Q403" s="1321">
        <v>0</v>
      </c>
      <c r="R403" s="1085"/>
      <c r="S403" s="804"/>
    </row>
    <row r="404" spans="1:20" ht="55.5" customHeight="1" x14ac:dyDescent="0.3">
      <c r="A404" s="888" t="s">
        <v>30</v>
      </c>
      <c r="B404" s="54" t="s">
        <v>499</v>
      </c>
      <c r="C404" s="1205">
        <v>0</v>
      </c>
      <c r="D404" s="1204">
        <v>0</v>
      </c>
      <c r="E404" s="1204">
        <v>0</v>
      </c>
      <c r="F404" s="1204">
        <v>0</v>
      </c>
      <c r="G404" s="1321">
        <v>0</v>
      </c>
      <c r="H404" s="1205">
        <v>0</v>
      </c>
      <c r="I404" s="1204">
        <v>0</v>
      </c>
      <c r="J404" s="1204">
        <v>0</v>
      </c>
      <c r="K404" s="1204">
        <v>0</v>
      </c>
      <c r="L404" s="1321">
        <v>0</v>
      </c>
      <c r="M404" s="1205">
        <v>0</v>
      </c>
      <c r="N404" s="1204">
        <v>0</v>
      </c>
      <c r="O404" s="1204">
        <v>0</v>
      </c>
      <c r="P404" s="1204">
        <v>0</v>
      </c>
      <c r="Q404" s="1321">
        <v>0</v>
      </c>
      <c r="R404" s="1085"/>
      <c r="S404" s="804"/>
    </row>
    <row r="405" spans="1:20" ht="42.75" customHeight="1" x14ac:dyDescent="0.3">
      <c r="A405" s="888" t="s">
        <v>501</v>
      </c>
      <c r="B405" s="54" t="s">
        <v>500</v>
      </c>
      <c r="C405" s="1205">
        <v>0</v>
      </c>
      <c r="D405" s="1204">
        <v>0</v>
      </c>
      <c r="E405" s="1204">
        <v>0</v>
      </c>
      <c r="F405" s="1204">
        <v>0</v>
      </c>
      <c r="G405" s="1321">
        <v>0</v>
      </c>
      <c r="H405" s="1205">
        <v>0</v>
      </c>
      <c r="I405" s="1204">
        <v>0</v>
      </c>
      <c r="J405" s="1204">
        <v>0</v>
      </c>
      <c r="K405" s="1204">
        <v>0</v>
      </c>
      <c r="L405" s="1321">
        <v>0</v>
      </c>
      <c r="M405" s="1205">
        <v>0</v>
      </c>
      <c r="N405" s="1204">
        <v>0</v>
      </c>
      <c r="O405" s="1204">
        <v>0</v>
      </c>
      <c r="P405" s="1204">
        <v>0</v>
      </c>
      <c r="Q405" s="1321">
        <v>0</v>
      </c>
      <c r="R405" s="1085"/>
      <c r="S405" s="804"/>
    </row>
    <row r="406" spans="1:20" ht="35.25" customHeight="1" thickBot="1" x14ac:dyDescent="0.3">
      <c r="A406" s="1051"/>
      <c r="B406" s="1052" t="s">
        <v>102</v>
      </c>
      <c r="C406" s="1081">
        <f>SUM(D406:G406)</f>
        <v>30</v>
      </c>
      <c r="D406" s="1082">
        <f>SUM(D400:D405)</f>
        <v>30</v>
      </c>
      <c r="E406" s="1082">
        <f t="shared" ref="E406:K406" si="403">SUM(E400:E405)</f>
        <v>0</v>
      </c>
      <c r="F406" s="1082">
        <f t="shared" si="403"/>
        <v>0</v>
      </c>
      <c r="G406" s="1083">
        <f t="shared" si="403"/>
        <v>0</v>
      </c>
      <c r="H406" s="1081">
        <f>SUM(I406:L406)</f>
        <v>30</v>
      </c>
      <c r="I406" s="1082">
        <f t="shared" si="403"/>
        <v>30</v>
      </c>
      <c r="J406" s="1082">
        <f t="shared" si="403"/>
        <v>0</v>
      </c>
      <c r="K406" s="1082">
        <f t="shared" si="403"/>
        <v>0</v>
      </c>
      <c r="L406" s="1083">
        <f>SUM(L400:L405)</f>
        <v>0</v>
      </c>
      <c r="M406" s="1081">
        <f>SUM(N406:Q406)</f>
        <v>0</v>
      </c>
      <c r="N406" s="1082">
        <f t="shared" ref="N406:Q406" si="404">SUM(N400:N405)</f>
        <v>0</v>
      </c>
      <c r="O406" s="1082">
        <f t="shared" si="404"/>
        <v>0</v>
      </c>
      <c r="P406" s="1082">
        <f t="shared" si="404"/>
        <v>0</v>
      </c>
      <c r="Q406" s="1083">
        <f t="shared" si="404"/>
        <v>0</v>
      </c>
      <c r="R406" s="1057"/>
      <c r="S406" s="804"/>
    </row>
    <row r="407" spans="1:20" ht="42" customHeight="1" thickBot="1" x14ac:dyDescent="0.35">
      <c r="A407" s="1505" t="s">
        <v>364</v>
      </c>
      <c r="B407" s="1506"/>
      <c r="C407" s="1506"/>
      <c r="D407" s="1506"/>
      <c r="E407" s="1506"/>
      <c r="F407" s="1506"/>
      <c r="G407" s="1506"/>
      <c r="H407" s="1506"/>
      <c r="I407" s="1506"/>
      <c r="J407" s="1506"/>
      <c r="K407" s="1506"/>
      <c r="L407" s="1506"/>
      <c r="M407" s="1506"/>
      <c r="N407" s="1506"/>
      <c r="O407" s="1506"/>
      <c r="P407" s="1506"/>
      <c r="Q407" s="1506"/>
      <c r="R407" s="1507"/>
      <c r="S407" s="804"/>
      <c r="T407" t="s">
        <v>371</v>
      </c>
    </row>
    <row r="408" spans="1:20" ht="55.5" customHeight="1" x14ac:dyDescent="0.25">
      <c r="A408" s="1086" t="s">
        <v>26</v>
      </c>
      <c r="B408" s="1059" t="s">
        <v>502</v>
      </c>
      <c r="C408" s="1304">
        <f>SUM(D408:G408)</f>
        <v>0</v>
      </c>
      <c r="D408" s="1316">
        <v>0</v>
      </c>
      <c r="E408" s="1316">
        <v>0</v>
      </c>
      <c r="F408" s="1316">
        <v>0</v>
      </c>
      <c r="G408" s="1317">
        <v>0</v>
      </c>
      <c r="H408" s="1304">
        <f>SUM(I408:L408)</f>
        <v>0</v>
      </c>
      <c r="I408" s="1322">
        <v>0</v>
      </c>
      <c r="J408" s="1322">
        <v>0</v>
      </c>
      <c r="K408" s="1322">
        <v>0</v>
      </c>
      <c r="L408" s="1317">
        <v>0</v>
      </c>
      <c r="M408" s="1304">
        <f>SUM(N408:Q408)</f>
        <v>0</v>
      </c>
      <c r="N408" s="1316">
        <v>0</v>
      </c>
      <c r="O408" s="1316">
        <v>0</v>
      </c>
      <c r="P408" s="1316">
        <v>0</v>
      </c>
      <c r="Q408" s="1317">
        <v>0</v>
      </c>
      <c r="R408" s="1077"/>
      <c r="S408" s="804"/>
    </row>
    <row r="409" spans="1:20" ht="24.75" x14ac:dyDescent="0.25">
      <c r="A409" s="889" t="s">
        <v>27</v>
      </c>
      <c r="B409" s="1080" t="s">
        <v>361</v>
      </c>
      <c r="C409" s="1308">
        <f t="shared" ref="C409:C412" si="405">SUM(D409:G409)</f>
        <v>10</v>
      </c>
      <c r="D409" s="1277">
        <v>10</v>
      </c>
      <c r="E409" s="1277">
        <v>0</v>
      </c>
      <c r="F409" s="1277">
        <v>0</v>
      </c>
      <c r="G409" s="1278">
        <v>0</v>
      </c>
      <c r="H409" s="1308">
        <f t="shared" ref="H409:H412" si="406">SUM(I409:L409)</f>
        <v>10</v>
      </c>
      <c r="I409" s="1254">
        <v>10</v>
      </c>
      <c r="J409" s="1254">
        <v>0</v>
      </c>
      <c r="K409" s="1254">
        <v>0</v>
      </c>
      <c r="L409" s="1278">
        <v>0</v>
      </c>
      <c r="M409" s="1308">
        <f t="shared" ref="M409:M412" si="407">SUM(N409:Q409)</f>
        <v>0</v>
      </c>
      <c r="N409" s="1277">
        <v>0</v>
      </c>
      <c r="O409" s="1277">
        <v>0</v>
      </c>
      <c r="P409" s="1277">
        <v>0</v>
      </c>
      <c r="Q409" s="1278">
        <v>0</v>
      </c>
      <c r="R409" s="1078"/>
      <c r="S409" s="804"/>
    </row>
    <row r="410" spans="1:20" ht="24.75" x14ac:dyDescent="0.25">
      <c r="A410" s="889" t="s">
        <v>28</v>
      </c>
      <c r="B410" s="54" t="s">
        <v>503</v>
      </c>
      <c r="C410" s="1308">
        <f t="shared" si="405"/>
        <v>0</v>
      </c>
      <c r="D410" s="1277">
        <v>0</v>
      </c>
      <c r="E410" s="1277">
        <v>0</v>
      </c>
      <c r="F410" s="1277">
        <v>0</v>
      </c>
      <c r="G410" s="1278">
        <v>0</v>
      </c>
      <c r="H410" s="1308">
        <f t="shared" si="406"/>
        <v>0</v>
      </c>
      <c r="I410" s="1254">
        <v>0</v>
      </c>
      <c r="J410" s="1254">
        <v>0</v>
      </c>
      <c r="K410" s="1254">
        <v>0</v>
      </c>
      <c r="L410" s="1278">
        <v>0</v>
      </c>
      <c r="M410" s="1308">
        <f t="shared" si="407"/>
        <v>0</v>
      </c>
      <c r="N410" s="1277">
        <v>0</v>
      </c>
      <c r="O410" s="1277">
        <v>0</v>
      </c>
      <c r="P410" s="1277">
        <v>0</v>
      </c>
      <c r="Q410" s="1278">
        <v>0</v>
      </c>
      <c r="R410" s="1078"/>
      <c r="S410" s="804"/>
    </row>
    <row r="411" spans="1:20" ht="36.75" x14ac:dyDescent="0.25">
      <c r="A411" s="889" t="s">
        <v>29</v>
      </c>
      <c r="B411" s="1080" t="s">
        <v>190</v>
      </c>
      <c r="C411" s="1308">
        <f t="shared" si="405"/>
        <v>60</v>
      </c>
      <c r="D411" s="1277">
        <v>60</v>
      </c>
      <c r="E411" s="1277">
        <v>0</v>
      </c>
      <c r="F411" s="1277">
        <v>0</v>
      </c>
      <c r="G411" s="1278">
        <v>0</v>
      </c>
      <c r="H411" s="1308">
        <f t="shared" si="406"/>
        <v>60</v>
      </c>
      <c r="I411" s="1254">
        <v>60</v>
      </c>
      <c r="J411" s="1254">
        <v>0</v>
      </c>
      <c r="K411" s="1254">
        <v>0</v>
      </c>
      <c r="L411" s="1278">
        <v>0</v>
      </c>
      <c r="M411" s="1308">
        <f t="shared" si="407"/>
        <v>0</v>
      </c>
      <c r="N411" s="1277">
        <v>0</v>
      </c>
      <c r="O411" s="1277">
        <v>0</v>
      </c>
      <c r="P411" s="1277">
        <v>0</v>
      </c>
      <c r="Q411" s="1278">
        <v>0</v>
      </c>
      <c r="R411" s="1078"/>
      <c r="S411" s="804"/>
    </row>
    <row r="412" spans="1:20" ht="36.75" x14ac:dyDescent="0.25">
      <c r="A412" s="889" t="s">
        <v>30</v>
      </c>
      <c r="B412" s="1080" t="s">
        <v>362</v>
      </c>
      <c r="C412" s="1308">
        <f t="shared" si="405"/>
        <v>10</v>
      </c>
      <c r="D412" s="1277">
        <v>10</v>
      </c>
      <c r="E412" s="1277">
        <v>0</v>
      </c>
      <c r="F412" s="1277">
        <v>0</v>
      </c>
      <c r="G412" s="1278">
        <v>0</v>
      </c>
      <c r="H412" s="1308">
        <f t="shared" si="406"/>
        <v>10</v>
      </c>
      <c r="I412" s="1254">
        <v>10</v>
      </c>
      <c r="J412" s="1254">
        <v>0</v>
      </c>
      <c r="K412" s="1254">
        <v>0</v>
      </c>
      <c r="L412" s="1278">
        <v>0</v>
      </c>
      <c r="M412" s="1308">
        <f t="shared" si="407"/>
        <v>0</v>
      </c>
      <c r="N412" s="1277">
        <v>0</v>
      </c>
      <c r="O412" s="1277">
        <v>0</v>
      </c>
      <c r="P412" s="1277">
        <v>0</v>
      </c>
      <c r="Q412" s="1278">
        <v>0</v>
      </c>
      <c r="R412" s="1078"/>
      <c r="S412" s="804"/>
    </row>
    <row r="413" spans="1:20" ht="15.75" thickBot="1" x14ac:dyDescent="0.3">
      <c r="A413" s="1087"/>
      <c r="B413" s="1072" t="s">
        <v>102</v>
      </c>
      <c r="C413" s="1081">
        <f>SUM(D413:G413)</f>
        <v>80</v>
      </c>
      <c r="D413" s="1082">
        <f>SUM(D408:D412)</f>
        <v>80</v>
      </c>
      <c r="E413" s="1082">
        <f t="shared" ref="E413:G413" si="408">SUM(E408:E412)</f>
        <v>0</v>
      </c>
      <c r="F413" s="1082">
        <f t="shared" si="408"/>
        <v>0</v>
      </c>
      <c r="G413" s="1083">
        <f t="shared" si="408"/>
        <v>0</v>
      </c>
      <c r="H413" s="1081">
        <f>SUM(I413:L413)</f>
        <v>80</v>
      </c>
      <c r="I413" s="1082">
        <f t="shared" ref="I413:L413" si="409">SUM(I408:I412)</f>
        <v>80</v>
      </c>
      <c r="J413" s="1082">
        <f t="shared" si="409"/>
        <v>0</v>
      </c>
      <c r="K413" s="1082">
        <f t="shared" si="409"/>
        <v>0</v>
      </c>
      <c r="L413" s="1083">
        <f t="shared" si="409"/>
        <v>0</v>
      </c>
      <c r="M413" s="1081">
        <f>SUM(N413:Q413)</f>
        <v>0</v>
      </c>
      <c r="N413" s="1082">
        <f t="shared" ref="N413:Q413" si="410">SUM(N408:N412)</f>
        <v>0</v>
      </c>
      <c r="O413" s="1082">
        <f t="shared" si="410"/>
        <v>0</v>
      </c>
      <c r="P413" s="1082">
        <f t="shared" si="410"/>
        <v>0</v>
      </c>
      <c r="Q413" s="1083">
        <f t="shared" si="410"/>
        <v>0</v>
      </c>
      <c r="R413" s="1057"/>
      <c r="S413" s="804"/>
    </row>
    <row r="414" spans="1:20" ht="45" customHeight="1" thickBot="1" x14ac:dyDescent="0.35">
      <c r="A414" s="1508" t="s">
        <v>504</v>
      </c>
      <c r="B414" s="1530"/>
      <c r="C414" s="1530"/>
      <c r="D414" s="1530"/>
      <c r="E414" s="1530"/>
      <c r="F414" s="1530"/>
      <c r="G414" s="1530"/>
      <c r="H414" s="1530"/>
      <c r="I414" s="1530"/>
      <c r="J414" s="1530"/>
      <c r="K414" s="1530"/>
      <c r="L414" s="1530"/>
      <c r="M414" s="1530"/>
      <c r="N414" s="1530"/>
      <c r="O414" s="1530"/>
      <c r="P414" s="1530"/>
      <c r="Q414" s="1530"/>
      <c r="R414" s="1531"/>
      <c r="S414" s="804"/>
    </row>
    <row r="415" spans="1:20" ht="48" x14ac:dyDescent="0.25">
      <c r="A415" s="1086">
        <v>1</v>
      </c>
      <c r="B415" s="1088" t="s">
        <v>505</v>
      </c>
      <c r="C415" s="1304">
        <v>0</v>
      </c>
      <c r="D415" s="1305">
        <v>0</v>
      </c>
      <c r="E415" s="1305">
        <v>0</v>
      </c>
      <c r="F415" s="1305">
        <v>0</v>
      </c>
      <c r="G415" s="1306">
        <v>0</v>
      </c>
      <c r="H415" s="1304">
        <v>0</v>
      </c>
      <c r="I415" s="1305">
        <v>0</v>
      </c>
      <c r="J415" s="1305">
        <v>0</v>
      </c>
      <c r="K415" s="1305">
        <v>0</v>
      </c>
      <c r="L415" s="1306">
        <v>0</v>
      </c>
      <c r="M415" s="1304">
        <v>0</v>
      </c>
      <c r="N415" s="1305">
        <v>0</v>
      </c>
      <c r="O415" s="1305">
        <v>0</v>
      </c>
      <c r="P415" s="1305">
        <v>0</v>
      </c>
      <c r="Q415" s="1306">
        <v>0</v>
      </c>
      <c r="R415" s="1060"/>
      <c r="S415" s="804"/>
    </row>
    <row r="416" spans="1:20" ht="48.75" x14ac:dyDescent="0.25">
      <c r="A416" s="889">
        <v>2</v>
      </c>
      <c r="B416" s="54" t="s">
        <v>506</v>
      </c>
      <c r="C416" s="1308">
        <v>0</v>
      </c>
      <c r="D416" s="1309">
        <v>0</v>
      </c>
      <c r="E416" s="1309">
        <v>0</v>
      </c>
      <c r="F416" s="1309">
        <v>0</v>
      </c>
      <c r="G416" s="1310">
        <v>0</v>
      </c>
      <c r="H416" s="1308">
        <v>0</v>
      </c>
      <c r="I416" s="1309">
        <v>0</v>
      </c>
      <c r="J416" s="1309">
        <v>0</v>
      </c>
      <c r="K416" s="1309">
        <v>0</v>
      </c>
      <c r="L416" s="1310">
        <v>0</v>
      </c>
      <c r="M416" s="1308">
        <v>0</v>
      </c>
      <c r="N416" s="1309">
        <v>0</v>
      </c>
      <c r="O416" s="1309">
        <v>0</v>
      </c>
      <c r="P416" s="1309">
        <v>0</v>
      </c>
      <c r="Q416" s="1310">
        <v>0</v>
      </c>
      <c r="R416" s="1061"/>
      <c r="S416" s="804"/>
    </row>
    <row r="417" spans="1:19" ht="72" x14ac:dyDescent="0.25">
      <c r="A417" s="889">
        <v>3</v>
      </c>
      <c r="B417" s="1089" t="s">
        <v>507</v>
      </c>
      <c r="C417" s="1308">
        <v>0</v>
      </c>
      <c r="D417" s="1309">
        <v>0</v>
      </c>
      <c r="E417" s="1309">
        <v>0</v>
      </c>
      <c r="F417" s="1309">
        <v>0</v>
      </c>
      <c r="G417" s="1310">
        <v>0</v>
      </c>
      <c r="H417" s="1308">
        <v>0</v>
      </c>
      <c r="I417" s="1309">
        <v>0</v>
      </c>
      <c r="J417" s="1309">
        <v>0</v>
      </c>
      <c r="K417" s="1309">
        <v>0</v>
      </c>
      <c r="L417" s="1310">
        <v>0</v>
      </c>
      <c r="M417" s="1308">
        <v>0</v>
      </c>
      <c r="N417" s="1309">
        <v>0</v>
      </c>
      <c r="O417" s="1309">
        <v>0</v>
      </c>
      <c r="P417" s="1309">
        <v>0</v>
      </c>
      <c r="Q417" s="1310">
        <v>0</v>
      </c>
      <c r="R417" s="1061"/>
      <c r="S417" s="804"/>
    </row>
    <row r="418" spans="1:19" ht="24.75" x14ac:dyDescent="0.25">
      <c r="A418" s="889">
        <v>4</v>
      </c>
      <c r="B418" s="54" t="s">
        <v>508</v>
      </c>
      <c r="C418" s="1308">
        <v>0</v>
      </c>
      <c r="D418" s="1309">
        <v>0</v>
      </c>
      <c r="E418" s="1309">
        <v>0</v>
      </c>
      <c r="F418" s="1309">
        <v>0</v>
      </c>
      <c r="G418" s="1310">
        <v>0</v>
      </c>
      <c r="H418" s="1308">
        <v>0</v>
      </c>
      <c r="I418" s="1309">
        <v>0</v>
      </c>
      <c r="J418" s="1309">
        <v>0</v>
      </c>
      <c r="K418" s="1309">
        <v>0</v>
      </c>
      <c r="L418" s="1310">
        <v>0</v>
      </c>
      <c r="M418" s="1308">
        <v>0</v>
      </c>
      <c r="N418" s="1309">
        <v>0</v>
      </c>
      <c r="O418" s="1309">
        <v>0</v>
      </c>
      <c r="P418" s="1309">
        <v>0</v>
      </c>
      <c r="Q418" s="1310">
        <v>0</v>
      </c>
      <c r="R418" s="1061"/>
      <c r="S418" s="804"/>
    </row>
    <row r="419" spans="1:19" ht="78" customHeight="1" x14ac:dyDescent="0.25">
      <c r="A419" s="889">
        <v>5</v>
      </c>
      <c r="B419" s="54" t="s">
        <v>509</v>
      </c>
      <c r="C419" s="1308">
        <v>0</v>
      </c>
      <c r="D419" s="1309">
        <v>0</v>
      </c>
      <c r="E419" s="1309">
        <v>0</v>
      </c>
      <c r="F419" s="1309">
        <v>0</v>
      </c>
      <c r="G419" s="1310">
        <v>0</v>
      </c>
      <c r="H419" s="1308">
        <v>0</v>
      </c>
      <c r="I419" s="1309">
        <v>0</v>
      </c>
      <c r="J419" s="1309">
        <v>0</v>
      </c>
      <c r="K419" s="1309">
        <v>0</v>
      </c>
      <c r="L419" s="1310">
        <v>0</v>
      </c>
      <c r="M419" s="1308">
        <v>0</v>
      </c>
      <c r="N419" s="1309">
        <v>0</v>
      </c>
      <c r="O419" s="1309">
        <v>0</v>
      </c>
      <c r="P419" s="1309">
        <v>0</v>
      </c>
      <c r="Q419" s="1310">
        <v>0</v>
      </c>
      <c r="R419" s="1061"/>
      <c r="S419" s="804"/>
    </row>
    <row r="420" spans="1:19" ht="15.75" thickBot="1" x14ac:dyDescent="0.3">
      <c r="A420" s="1087"/>
      <c r="B420" s="1072" t="s">
        <v>102</v>
      </c>
      <c r="C420" s="1081">
        <f>SUM(D420:G420)</f>
        <v>0</v>
      </c>
      <c r="D420" s="1082">
        <f>SUM(D415:D419)</f>
        <v>0</v>
      </c>
      <c r="E420" s="1082">
        <f t="shared" ref="E420:G420" si="411">SUM(E415:E419)</f>
        <v>0</v>
      </c>
      <c r="F420" s="1082">
        <f t="shared" si="411"/>
        <v>0</v>
      </c>
      <c r="G420" s="1083">
        <f t="shared" si="411"/>
        <v>0</v>
      </c>
      <c r="H420" s="1081">
        <f>SUM(I420:L420)</f>
        <v>0</v>
      </c>
      <c r="I420" s="1082">
        <f t="shared" ref="I420:L420" si="412">SUM(I415:I419)</f>
        <v>0</v>
      </c>
      <c r="J420" s="1082">
        <f t="shared" si="412"/>
        <v>0</v>
      </c>
      <c r="K420" s="1082">
        <f t="shared" si="412"/>
        <v>0</v>
      </c>
      <c r="L420" s="1083">
        <f t="shared" si="412"/>
        <v>0</v>
      </c>
      <c r="M420" s="1081">
        <f>SUM(N420:Q420)</f>
        <v>0</v>
      </c>
      <c r="N420" s="1082">
        <f t="shared" ref="N420:Q420" si="413">SUM(N415:N419)</f>
        <v>0</v>
      </c>
      <c r="O420" s="1082">
        <f t="shared" si="413"/>
        <v>0</v>
      </c>
      <c r="P420" s="1082">
        <f t="shared" si="413"/>
        <v>0</v>
      </c>
      <c r="Q420" s="1083">
        <f t="shared" si="413"/>
        <v>0</v>
      </c>
      <c r="R420" s="1091"/>
      <c r="S420" s="804"/>
    </row>
    <row r="421" spans="1:19" ht="36" customHeight="1" thickBot="1" x14ac:dyDescent="0.35">
      <c r="A421" s="1532" t="s">
        <v>511</v>
      </c>
      <c r="B421" s="1533"/>
      <c r="C421" s="1533"/>
      <c r="D421" s="1533"/>
      <c r="E421" s="1533"/>
      <c r="F421" s="1533"/>
      <c r="G421" s="1533"/>
      <c r="H421" s="1533"/>
      <c r="I421" s="1533"/>
      <c r="J421" s="1533"/>
      <c r="K421" s="1533"/>
      <c r="L421" s="1533"/>
      <c r="M421" s="1533"/>
      <c r="N421" s="1533"/>
      <c r="O421" s="1533"/>
      <c r="P421" s="1533"/>
      <c r="Q421" s="1533"/>
      <c r="R421" s="1534"/>
      <c r="S421" s="804"/>
    </row>
    <row r="422" spans="1:19" x14ac:dyDescent="0.25">
      <c r="A422" s="1086">
        <v>1</v>
      </c>
      <c r="B422" s="1094" t="s">
        <v>215</v>
      </c>
      <c r="C422" s="1312">
        <f t="shared" ref="C422:C446" si="414">SUM(D422:G422)</f>
        <v>0</v>
      </c>
      <c r="D422" s="1313">
        <f>SUM(D423:D438)</f>
        <v>0</v>
      </c>
      <c r="E422" s="1313">
        <f t="shared" ref="E422:G422" si="415">SUM(E423:E438)</f>
        <v>0</v>
      </c>
      <c r="F422" s="1313">
        <f t="shared" si="415"/>
        <v>0</v>
      </c>
      <c r="G422" s="1314">
        <f t="shared" si="415"/>
        <v>0</v>
      </c>
      <c r="H422" s="1312">
        <f>SUM(I422:L422)</f>
        <v>0</v>
      </c>
      <c r="I422" s="1313">
        <f t="shared" ref="I422:L422" si="416">SUM(I423:I438)</f>
        <v>0</v>
      </c>
      <c r="J422" s="1313">
        <f t="shared" si="416"/>
        <v>0</v>
      </c>
      <c r="K422" s="1313">
        <f t="shared" si="416"/>
        <v>0</v>
      </c>
      <c r="L422" s="1314">
        <f t="shared" si="416"/>
        <v>0</v>
      </c>
      <c r="M422" s="1312">
        <f t="shared" ref="M422:M445" si="417">SUM(N422:Q422)</f>
        <v>0</v>
      </c>
      <c r="N422" s="1313">
        <f t="shared" ref="N422:Q422" si="418">SUM(N423:N438)</f>
        <v>0</v>
      </c>
      <c r="O422" s="1313">
        <f t="shared" si="418"/>
        <v>0</v>
      </c>
      <c r="P422" s="1313">
        <f t="shared" si="418"/>
        <v>0</v>
      </c>
      <c r="Q422" s="1314">
        <f t="shared" si="418"/>
        <v>0</v>
      </c>
      <c r="R422" s="1060"/>
      <c r="S422" s="804"/>
    </row>
    <row r="423" spans="1:19" ht="36" x14ac:dyDescent="0.25">
      <c r="A423" s="774" t="s">
        <v>26</v>
      </c>
      <c r="B423" s="1095" t="s">
        <v>512</v>
      </c>
      <c r="C423" s="1308">
        <f t="shared" si="414"/>
        <v>0</v>
      </c>
      <c r="D423" s="1309">
        <v>0</v>
      </c>
      <c r="E423" s="1309">
        <v>0</v>
      </c>
      <c r="F423" s="1309">
        <v>0</v>
      </c>
      <c r="G423" s="1310">
        <v>0</v>
      </c>
      <c r="H423" s="1308">
        <f t="shared" ref="H423:H446" si="419">SUM(I423:L423)</f>
        <v>0</v>
      </c>
      <c r="I423" s="1309">
        <v>0</v>
      </c>
      <c r="J423" s="1309">
        <v>0</v>
      </c>
      <c r="K423" s="1309">
        <v>0</v>
      </c>
      <c r="L423" s="1310">
        <v>0</v>
      </c>
      <c r="M423" s="1308">
        <f t="shared" si="417"/>
        <v>0</v>
      </c>
      <c r="N423" s="1309">
        <v>0</v>
      </c>
      <c r="O423" s="1309">
        <v>0</v>
      </c>
      <c r="P423" s="1309">
        <v>0</v>
      </c>
      <c r="Q423" s="1310">
        <v>0</v>
      </c>
      <c r="R423" s="1061"/>
      <c r="S423" s="804"/>
    </row>
    <row r="424" spans="1:19" ht="24" x14ac:dyDescent="0.25">
      <c r="A424" s="774" t="s">
        <v>27</v>
      </c>
      <c r="B424" s="1095" t="s">
        <v>513</v>
      </c>
      <c r="C424" s="1308">
        <f t="shared" si="414"/>
        <v>0</v>
      </c>
      <c r="D424" s="1309">
        <v>0</v>
      </c>
      <c r="E424" s="1309">
        <v>0</v>
      </c>
      <c r="F424" s="1309">
        <v>0</v>
      </c>
      <c r="G424" s="1310">
        <v>0</v>
      </c>
      <c r="H424" s="1308">
        <v>0</v>
      </c>
      <c r="I424" s="1309">
        <v>0</v>
      </c>
      <c r="J424" s="1309">
        <v>0</v>
      </c>
      <c r="K424" s="1309">
        <v>0</v>
      </c>
      <c r="L424" s="1310">
        <v>0</v>
      </c>
      <c r="M424" s="1308">
        <f t="shared" si="417"/>
        <v>0</v>
      </c>
      <c r="N424" s="1309">
        <v>0</v>
      </c>
      <c r="O424" s="1309">
        <v>0</v>
      </c>
      <c r="P424" s="1309">
        <v>0</v>
      </c>
      <c r="Q424" s="1310">
        <v>0</v>
      </c>
      <c r="R424" s="1061"/>
      <c r="S424" s="804"/>
    </row>
    <row r="425" spans="1:19" ht="36" x14ac:dyDescent="0.25">
      <c r="A425" s="774" t="s">
        <v>28</v>
      </c>
      <c r="B425" s="1095" t="s">
        <v>514</v>
      </c>
      <c r="C425" s="1308">
        <f t="shared" si="414"/>
        <v>0</v>
      </c>
      <c r="D425" s="1309">
        <v>0</v>
      </c>
      <c r="E425" s="1309">
        <v>0</v>
      </c>
      <c r="F425" s="1309">
        <v>0</v>
      </c>
      <c r="G425" s="1310">
        <v>0</v>
      </c>
      <c r="H425" s="1308">
        <f t="shared" si="419"/>
        <v>0</v>
      </c>
      <c r="I425" s="1309">
        <v>0</v>
      </c>
      <c r="J425" s="1309">
        <v>0</v>
      </c>
      <c r="K425" s="1309">
        <v>0</v>
      </c>
      <c r="L425" s="1310">
        <v>0</v>
      </c>
      <c r="M425" s="1308">
        <f t="shared" si="417"/>
        <v>0</v>
      </c>
      <c r="N425" s="1309">
        <v>0</v>
      </c>
      <c r="O425" s="1309">
        <v>0</v>
      </c>
      <c r="P425" s="1309">
        <v>0</v>
      </c>
      <c r="Q425" s="1310">
        <v>0</v>
      </c>
      <c r="R425" s="1061"/>
      <c r="S425" s="804"/>
    </row>
    <row r="426" spans="1:19" ht="48" x14ac:dyDescent="0.25">
      <c r="A426" s="774" t="s">
        <v>29</v>
      </c>
      <c r="B426" s="1095" t="s">
        <v>515</v>
      </c>
      <c r="C426" s="1308">
        <f t="shared" si="414"/>
        <v>0</v>
      </c>
      <c r="D426" s="1309">
        <v>0</v>
      </c>
      <c r="E426" s="1309">
        <v>0</v>
      </c>
      <c r="F426" s="1309">
        <v>0</v>
      </c>
      <c r="G426" s="1310">
        <v>0</v>
      </c>
      <c r="H426" s="1308">
        <f t="shared" si="419"/>
        <v>0</v>
      </c>
      <c r="I426" s="1309">
        <v>0</v>
      </c>
      <c r="J426" s="1309">
        <v>0</v>
      </c>
      <c r="K426" s="1309">
        <v>0</v>
      </c>
      <c r="L426" s="1310">
        <v>0</v>
      </c>
      <c r="M426" s="1308">
        <f t="shared" si="417"/>
        <v>0</v>
      </c>
      <c r="N426" s="1309">
        <v>0</v>
      </c>
      <c r="O426" s="1309">
        <v>0</v>
      </c>
      <c r="P426" s="1309">
        <v>0</v>
      </c>
      <c r="Q426" s="1310">
        <v>0</v>
      </c>
      <c r="R426" s="1061"/>
      <c r="S426" s="804"/>
    </row>
    <row r="427" spans="1:19" ht="48" x14ac:dyDescent="0.25">
      <c r="A427" s="774" t="s">
        <v>30</v>
      </c>
      <c r="B427" s="1095" t="s">
        <v>516</v>
      </c>
      <c r="C427" s="1308">
        <f t="shared" si="414"/>
        <v>0</v>
      </c>
      <c r="D427" s="1309">
        <v>0</v>
      </c>
      <c r="E427" s="1309">
        <v>0</v>
      </c>
      <c r="F427" s="1309">
        <v>0</v>
      </c>
      <c r="G427" s="1310">
        <v>0</v>
      </c>
      <c r="H427" s="1308">
        <f t="shared" si="419"/>
        <v>0</v>
      </c>
      <c r="I427" s="1309">
        <v>0</v>
      </c>
      <c r="J427" s="1309">
        <v>0</v>
      </c>
      <c r="K427" s="1309">
        <v>0</v>
      </c>
      <c r="L427" s="1310">
        <v>0</v>
      </c>
      <c r="M427" s="1308">
        <f t="shared" si="417"/>
        <v>0</v>
      </c>
      <c r="N427" s="1309">
        <v>0</v>
      </c>
      <c r="O427" s="1309">
        <v>0</v>
      </c>
      <c r="P427" s="1309">
        <v>0</v>
      </c>
      <c r="Q427" s="1310">
        <v>0</v>
      </c>
      <c r="R427" s="1061"/>
      <c r="S427" s="804"/>
    </row>
    <row r="428" spans="1:19" ht="24" x14ac:dyDescent="0.25">
      <c r="A428" s="774" t="s">
        <v>501</v>
      </c>
      <c r="B428" s="1095" t="s">
        <v>517</v>
      </c>
      <c r="C428" s="1308">
        <f t="shared" si="414"/>
        <v>0</v>
      </c>
      <c r="D428" s="1309">
        <v>0</v>
      </c>
      <c r="E428" s="1309">
        <v>0</v>
      </c>
      <c r="F428" s="1309">
        <v>0</v>
      </c>
      <c r="G428" s="1310">
        <v>0</v>
      </c>
      <c r="H428" s="1308">
        <f t="shared" si="419"/>
        <v>0</v>
      </c>
      <c r="I428" s="1309">
        <v>0</v>
      </c>
      <c r="J428" s="1309">
        <v>0</v>
      </c>
      <c r="K428" s="1309">
        <v>0</v>
      </c>
      <c r="L428" s="1310">
        <v>0</v>
      </c>
      <c r="M428" s="1308">
        <f t="shared" si="417"/>
        <v>0</v>
      </c>
      <c r="N428" s="1309">
        <v>0</v>
      </c>
      <c r="O428" s="1309">
        <v>0</v>
      </c>
      <c r="P428" s="1309">
        <v>0</v>
      </c>
      <c r="Q428" s="1310">
        <v>0</v>
      </c>
      <c r="R428" s="1061"/>
      <c r="S428" s="804"/>
    </row>
    <row r="429" spans="1:19" ht="36" x14ac:dyDescent="0.25">
      <c r="A429" s="774" t="s">
        <v>400</v>
      </c>
      <c r="B429" s="1095" t="s">
        <v>518</v>
      </c>
      <c r="C429" s="1308">
        <f t="shared" si="414"/>
        <v>0</v>
      </c>
      <c r="D429" s="1309">
        <v>0</v>
      </c>
      <c r="E429" s="1309">
        <v>0</v>
      </c>
      <c r="F429" s="1309">
        <v>0</v>
      </c>
      <c r="G429" s="1310">
        <v>0</v>
      </c>
      <c r="H429" s="1308">
        <f t="shared" si="419"/>
        <v>0</v>
      </c>
      <c r="I429" s="1309">
        <v>0</v>
      </c>
      <c r="J429" s="1309">
        <v>0</v>
      </c>
      <c r="K429" s="1309">
        <v>0</v>
      </c>
      <c r="L429" s="1310">
        <v>0</v>
      </c>
      <c r="M429" s="1308">
        <f t="shared" si="417"/>
        <v>0</v>
      </c>
      <c r="N429" s="1309">
        <v>0</v>
      </c>
      <c r="O429" s="1309">
        <v>0</v>
      </c>
      <c r="P429" s="1309">
        <v>0</v>
      </c>
      <c r="Q429" s="1310">
        <v>0</v>
      </c>
      <c r="R429" s="1061"/>
      <c r="S429" s="804"/>
    </row>
    <row r="430" spans="1:19" ht="24" x14ac:dyDescent="0.25">
      <c r="A430" s="774" t="s">
        <v>533</v>
      </c>
      <c r="B430" s="1095" t="s">
        <v>519</v>
      </c>
      <c r="C430" s="1308">
        <f t="shared" si="414"/>
        <v>0</v>
      </c>
      <c r="D430" s="1309">
        <v>0</v>
      </c>
      <c r="E430" s="1309">
        <v>0</v>
      </c>
      <c r="F430" s="1309">
        <v>0</v>
      </c>
      <c r="G430" s="1310">
        <v>0</v>
      </c>
      <c r="H430" s="1308">
        <f t="shared" si="419"/>
        <v>0</v>
      </c>
      <c r="I430" s="1309">
        <v>0</v>
      </c>
      <c r="J430" s="1309">
        <v>0</v>
      </c>
      <c r="K430" s="1309">
        <v>0</v>
      </c>
      <c r="L430" s="1310">
        <v>0</v>
      </c>
      <c r="M430" s="1308">
        <f t="shared" si="417"/>
        <v>0</v>
      </c>
      <c r="N430" s="1309">
        <v>0</v>
      </c>
      <c r="O430" s="1309">
        <v>0</v>
      </c>
      <c r="P430" s="1309">
        <v>0</v>
      </c>
      <c r="Q430" s="1310">
        <v>0</v>
      </c>
      <c r="R430" s="1061"/>
      <c r="S430" s="804"/>
    </row>
    <row r="431" spans="1:19" ht="24" x14ac:dyDescent="0.25">
      <c r="A431" s="774" t="s">
        <v>534</v>
      </c>
      <c r="B431" s="1095" t="s">
        <v>520</v>
      </c>
      <c r="C431" s="1308">
        <f t="shared" si="414"/>
        <v>0</v>
      </c>
      <c r="D431" s="1309">
        <v>0</v>
      </c>
      <c r="E431" s="1309">
        <v>0</v>
      </c>
      <c r="F431" s="1309">
        <v>0</v>
      </c>
      <c r="G431" s="1310">
        <v>0</v>
      </c>
      <c r="H431" s="1308">
        <f t="shared" si="419"/>
        <v>0</v>
      </c>
      <c r="I431" s="1309">
        <v>0</v>
      </c>
      <c r="J431" s="1309">
        <v>0</v>
      </c>
      <c r="K431" s="1309">
        <v>0</v>
      </c>
      <c r="L431" s="1310">
        <v>0</v>
      </c>
      <c r="M431" s="1308">
        <f t="shared" si="417"/>
        <v>0</v>
      </c>
      <c r="N431" s="1309">
        <v>0</v>
      </c>
      <c r="O431" s="1309">
        <v>0</v>
      </c>
      <c r="P431" s="1309">
        <v>0</v>
      </c>
      <c r="Q431" s="1310">
        <v>0</v>
      </c>
      <c r="R431" s="1061"/>
      <c r="S431" s="804"/>
    </row>
    <row r="432" spans="1:19" ht="24" x14ac:dyDescent="0.25">
      <c r="A432" s="774" t="s">
        <v>535</v>
      </c>
      <c r="B432" s="1095" t="s">
        <v>521</v>
      </c>
      <c r="C432" s="1308">
        <f t="shared" si="414"/>
        <v>0</v>
      </c>
      <c r="D432" s="1309">
        <v>0</v>
      </c>
      <c r="E432" s="1309">
        <v>0</v>
      </c>
      <c r="F432" s="1309">
        <v>0</v>
      </c>
      <c r="G432" s="1310">
        <v>0</v>
      </c>
      <c r="H432" s="1308">
        <f t="shared" si="419"/>
        <v>0</v>
      </c>
      <c r="I432" s="1309">
        <v>0</v>
      </c>
      <c r="J432" s="1309">
        <v>0</v>
      </c>
      <c r="K432" s="1309">
        <v>0</v>
      </c>
      <c r="L432" s="1310">
        <v>0</v>
      </c>
      <c r="M432" s="1308">
        <f t="shared" si="417"/>
        <v>0</v>
      </c>
      <c r="N432" s="1309">
        <v>0</v>
      </c>
      <c r="O432" s="1309">
        <v>0</v>
      </c>
      <c r="P432" s="1309">
        <v>0</v>
      </c>
      <c r="Q432" s="1310">
        <v>0</v>
      </c>
      <c r="R432" s="1061"/>
      <c r="S432" s="804"/>
    </row>
    <row r="433" spans="1:19" ht="24" x14ac:dyDescent="0.25">
      <c r="A433" s="774" t="s">
        <v>536</v>
      </c>
      <c r="B433" s="1095" t="s">
        <v>522</v>
      </c>
      <c r="C433" s="1308">
        <f t="shared" si="414"/>
        <v>0</v>
      </c>
      <c r="D433" s="1309">
        <v>0</v>
      </c>
      <c r="E433" s="1309">
        <v>0</v>
      </c>
      <c r="F433" s="1309">
        <v>0</v>
      </c>
      <c r="G433" s="1310">
        <v>0</v>
      </c>
      <c r="H433" s="1308">
        <f t="shared" si="419"/>
        <v>0</v>
      </c>
      <c r="I433" s="1309">
        <v>0</v>
      </c>
      <c r="J433" s="1309">
        <v>0</v>
      </c>
      <c r="K433" s="1309">
        <v>0</v>
      </c>
      <c r="L433" s="1310">
        <v>0</v>
      </c>
      <c r="M433" s="1308">
        <f t="shared" si="417"/>
        <v>0</v>
      </c>
      <c r="N433" s="1309">
        <v>0</v>
      </c>
      <c r="O433" s="1309">
        <v>0</v>
      </c>
      <c r="P433" s="1309">
        <v>0</v>
      </c>
      <c r="Q433" s="1310">
        <v>0</v>
      </c>
      <c r="R433" s="1061"/>
      <c r="S433" s="804"/>
    </row>
    <row r="434" spans="1:19" ht="48" x14ac:dyDescent="0.25">
      <c r="A434" s="774" t="s">
        <v>537</v>
      </c>
      <c r="B434" s="1095" t="s">
        <v>523</v>
      </c>
      <c r="C434" s="1308">
        <f t="shared" si="414"/>
        <v>0</v>
      </c>
      <c r="D434" s="1309">
        <v>0</v>
      </c>
      <c r="E434" s="1309">
        <v>0</v>
      </c>
      <c r="F434" s="1309">
        <v>0</v>
      </c>
      <c r="G434" s="1310">
        <v>0</v>
      </c>
      <c r="H434" s="1308">
        <f t="shared" si="419"/>
        <v>0</v>
      </c>
      <c r="I434" s="1309">
        <v>0</v>
      </c>
      <c r="J434" s="1309">
        <v>0</v>
      </c>
      <c r="K434" s="1309">
        <v>0</v>
      </c>
      <c r="L434" s="1310">
        <v>0</v>
      </c>
      <c r="M434" s="1308">
        <f t="shared" si="417"/>
        <v>0</v>
      </c>
      <c r="N434" s="1309">
        <v>0</v>
      </c>
      <c r="O434" s="1309">
        <v>0</v>
      </c>
      <c r="P434" s="1309">
        <v>0</v>
      </c>
      <c r="Q434" s="1310">
        <v>0</v>
      </c>
      <c r="R434" s="1061"/>
      <c r="S434" s="804"/>
    </row>
    <row r="435" spans="1:19" ht="48" x14ac:dyDescent="0.25">
      <c r="A435" s="774" t="s">
        <v>538</v>
      </c>
      <c r="B435" s="1095" t="s">
        <v>524</v>
      </c>
      <c r="C435" s="1308">
        <f t="shared" si="414"/>
        <v>0</v>
      </c>
      <c r="D435" s="1309">
        <v>0</v>
      </c>
      <c r="E435" s="1309">
        <v>0</v>
      </c>
      <c r="F435" s="1309">
        <v>0</v>
      </c>
      <c r="G435" s="1310">
        <v>0</v>
      </c>
      <c r="H435" s="1308">
        <v>0</v>
      </c>
      <c r="I435" s="1309">
        <v>0</v>
      </c>
      <c r="J435" s="1309">
        <v>0</v>
      </c>
      <c r="K435" s="1309">
        <v>0</v>
      </c>
      <c r="L435" s="1310">
        <v>0</v>
      </c>
      <c r="M435" s="1308">
        <f t="shared" si="417"/>
        <v>0</v>
      </c>
      <c r="N435" s="1309">
        <v>0</v>
      </c>
      <c r="O435" s="1309">
        <v>0</v>
      </c>
      <c r="P435" s="1309">
        <v>0</v>
      </c>
      <c r="Q435" s="1310">
        <v>0</v>
      </c>
      <c r="R435" s="1061"/>
      <c r="S435" s="804"/>
    </row>
    <row r="436" spans="1:19" ht="121.5" customHeight="1" x14ac:dyDescent="0.25">
      <c r="A436" s="774" t="s">
        <v>539</v>
      </c>
      <c r="B436" s="1096" t="s">
        <v>525</v>
      </c>
      <c r="C436" s="1308">
        <f t="shared" si="414"/>
        <v>0</v>
      </c>
      <c r="D436" s="1309">
        <v>0</v>
      </c>
      <c r="E436" s="1309">
        <v>0</v>
      </c>
      <c r="F436" s="1309">
        <v>0</v>
      </c>
      <c r="G436" s="1310">
        <v>0</v>
      </c>
      <c r="H436" s="1308">
        <f t="shared" si="419"/>
        <v>0</v>
      </c>
      <c r="I436" s="1309">
        <v>0</v>
      </c>
      <c r="J436" s="1309">
        <v>0</v>
      </c>
      <c r="K436" s="1309">
        <v>0</v>
      </c>
      <c r="L436" s="1310">
        <v>0</v>
      </c>
      <c r="M436" s="1308">
        <f t="shared" si="417"/>
        <v>0</v>
      </c>
      <c r="N436" s="1309">
        <v>0</v>
      </c>
      <c r="O436" s="1309">
        <v>0</v>
      </c>
      <c r="P436" s="1309">
        <v>0</v>
      </c>
      <c r="Q436" s="1310">
        <v>0</v>
      </c>
      <c r="R436" s="1061"/>
      <c r="S436" s="804"/>
    </row>
    <row r="437" spans="1:19" ht="96" x14ac:dyDescent="0.25">
      <c r="A437" s="774" t="s">
        <v>540</v>
      </c>
      <c r="B437" s="1095" t="s">
        <v>526</v>
      </c>
      <c r="C437" s="1308">
        <f t="shared" si="414"/>
        <v>0</v>
      </c>
      <c r="D437" s="1309">
        <v>0</v>
      </c>
      <c r="E437" s="1309">
        <v>0</v>
      </c>
      <c r="F437" s="1309">
        <v>0</v>
      </c>
      <c r="G437" s="1310">
        <v>0</v>
      </c>
      <c r="H437" s="1308">
        <f t="shared" si="419"/>
        <v>0</v>
      </c>
      <c r="I437" s="1309">
        <v>0</v>
      </c>
      <c r="J437" s="1309">
        <v>0</v>
      </c>
      <c r="K437" s="1309">
        <v>0</v>
      </c>
      <c r="L437" s="1310">
        <v>0</v>
      </c>
      <c r="M437" s="1308">
        <f t="shared" si="417"/>
        <v>0</v>
      </c>
      <c r="N437" s="1309">
        <v>0</v>
      </c>
      <c r="O437" s="1309">
        <v>0</v>
      </c>
      <c r="P437" s="1309">
        <v>0</v>
      </c>
      <c r="Q437" s="1310">
        <v>0</v>
      </c>
      <c r="R437" s="1061"/>
      <c r="S437" s="804"/>
    </row>
    <row r="438" spans="1:19" ht="108" x14ac:dyDescent="0.25">
      <c r="A438" s="774" t="s">
        <v>541</v>
      </c>
      <c r="B438" s="1096" t="s">
        <v>527</v>
      </c>
      <c r="C438" s="1308">
        <f t="shared" si="414"/>
        <v>0</v>
      </c>
      <c r="D438" s="1309">
        <v>0</v>
      </c>
      <c r="E438" s="1309">
        <v>0</v>
      </c>
      <c r="F438" s="1309">
        <v>0</v>
      </c>
      <c r="G438" s="1310">
        <v>0</v>
      </c>
      <c r="H438" s="1308">
        <f t="shared" si="419"/>
        <v>0</v>
      </c>
      <c r="I438" s="1309">
        <v>0</v>
      </c>
      <c r="J438" s="1309">
        <v>0</v>
      </c>
      <c r="K438" s="1309">
        <v>0</v>
      </c>
      <c r="L438" s="1310">
        <v>0</v>
      </c>
      <c r="M438" s="1308">
        <f t="shared" si="417"/>
        <v>0</v>
      </c>
      <c r="N438" s="1309">
        <v>0</v>
      </c>
      <c r="O438" s="1309">
        <v>0</v>
      </c>
      <c r="P438" s="1309">
        <v>0</v>
      </c>
      <c r="Q438" s="1310">
        <v>0</v>
      </c>
      <c r="R438" s="1061"/>
      <c r="S438" s="804"/>
    </row>
    <row r="439" spans="1:19" x14ac:dyDescent="0.25">
      <c r="A439" s="774">
        <v>2</v>
      </c>
      <c r="B439" s="1097" t="s">
        <v>216</v>
      </c>
      <c r="C439" s="1315">
        <f t="shared" si="414"/>
        <v>27820</v>
      </c>
      <c r="D439" s="1272">
        <f>SUM(D440:D445)</f>
        <v>120</v>
      </c>
      <c r="E439" s="1272">
        <f t="shared" ref="E439:G439" si="420">SUM(E440:E445)</f>
        <v>27700</v>
      </c>
      <c r="F439" s="1272">
        <f t="shared" si="420"/>
        <v>0</v>
      </c>
      <c r="G439" s="1273">
        <f t="shared" si="420"/>
        <v>0</v>
      </c>
      <c r="H439" s="1315">
        <f t="shared" si="419"/>
        <v>27820</v>
      </c>
      <c r="I439" s="1272">
        <f t="shared" ref="I439:Q439" si="421">SUM(I440:I445)</f>
        <v>120</v>
      </c>
      <c r="J439" s="1272">
        <f t="shared" si="421"/>
        <v>27700</v>
      </c>
      <c r="K439" s="1272">
        <f t="shared" si="421"/>
        <v>0</v>
      </c>
      <c r="L439" s="1273">
        <f t="shared" si="421"/>
        <v>0</v>
      </c>
      <c r="M439" s="1315">
        <f t="shared" si="417"/>
        <v>0</v>
      </c>
      <c r="N439" s="1272">
        <f t="shared" si="421"/>
        <v>0</v>
      </c>
      <c r="O439" s="1272">
        <f t="shared" si="421"/>
        <v>0</v>
      </c>
      <c r="P439" s="1272">
        <f t="shared" si="421"/>
        <v>0</v>
      </c>
      <c r="Q439" s="1273">
        <f t="shared" si="421"/>
        <v>0</v>
      </c>
      <c r="R439" s="1061"/>
      <c r="S439" s="804"/>
    </row>
    <row r="440" spans="1:19" ht="48" x14ac:dyDescent="0.25">
      <c r="A440" s="774" t="s">
        <v>34</v>
      </c>
      <c r="B440" s="1095" t="s">
        <v>528</v>
      </c>
      <c r="C440" s="1308">
        <f t="shared" si="414"/>
        <v>22000</v>
      </c>
      <c r="D440" s="1309">
        <v>0</v>
      </c>
      <c r="E440" s="1309">
        <v>22000</v>
      </c>
      <c r="F440" s="1309">
        <v>0</v>
      </c>
      <c r="G440" s="1310">
        <v>0</v>
      </c>
      <c r="H440" s="1308">
        <f t="shared" si="419"/>
        <v>22000</v>
      </c>
      <c r="I440" s="1309">
        <v>0</v>
      </c>
      <c r="J440" s="1309">
        <v>22000</v>
      </c>
      <c r="K440" s="1309">
        <v>0</v>
      </c>
      <c r="L440" s="1310">
        <v>0</v>
      </c>
      <c r="M440" s="1308">
        <f t="shared" si="417"/>
        <v>0</v>
      </c>
      <c r="N440" s="1309">
        <v>0</v>
      </c>
      <c r="O440" s="1309">
        <v>0</v>
      </c>
      <c r="P440" s="1309">
        <v>0</v>
      </c>
      <c r="Q440" s="1310">
        <v>0</v>
      </c>
      <c r="R440" s="1061"/>
      <c r="S440" s="804"/>
    </row>
    <row r="441" spans="1:19" ht="96" x14ac:dyDescent="0.25">
      <c r="A441" s="774" t="s">
        <v>115</v>
      </c>
      <c r="B441" s="1095" t="s">
        <v>526</v>
      </c>
      <c r="C441" s="1308">
        <f t="shared" si="414"/>
        <v>0</v>
      </c>
      <c r="D441" s="1309">
        <v>0</v>
      </c>
      <c r="E441" s="1309">
        <v>0</v>
      </c>
      <c r="F441" s="1309">
        <v>0</v>
      </c>
      <c r="G441" s="1310">
        <v>0</v>
      </c>
      <c r="H441" s="1308">
        <f t="shared" si="419"/>
        <v>0</v>
      </c>
      <c r="I441" s="1309">
        <v>0</v>
      </c>
      <c r="J441" s="1309">
        <v>0</v>
      </c>
      <c r="K441" s="1309">
        <v>0</v>
      </c>
      <c r="L441" s="1310">
        <v>0</v>
      </c>
      <c r="M441" s="1308">
        <f t="shared" si="417"/>
        <v>0</v>
      </c>
      <c r="N441" s="1309">
        <v>0</v>
      </c>
      <c r="O441" s="1309">
        <v>0</v>
      </c>
      <c r="P441" s="1309">
        <v>0</v>
      </c>
      <c r="Q441" s="1310">
        <v>0</v>
      </c>
      <c r="R441" s="1061"/>
      <c r="S441" s="804"/>
    </row>
    <row r="442" spans="1:19" ht="24" x14ac:dyDescent="0.25">
      <c r="A442" s="774" t="s">
        <v>116</v>
      </c>
      <c r="B442" s="1095" t="s">
        <v>529</v>
      </c>
      <c r="C442" s="1308">
        <f t="shared" si="414"/>
        <v>5820</v>
      </c>
      <c r="D442" s="1309">
        <v>120</v>
      </c>
      <c r="E442" s="1309">
        <v>5700</v>
      </c>
      <c r="F442" s="1309">
        <v>0</v>
      </c>
      <c r="G442" s="1310">
        <v>0</v>
      </c>
      <c r="H442" s="1308">
        <f t="shared" si="419"/>
        <v>5820</v>
      </c>
      <c r="I442" s="1309">
        <v>120</v>
      </c>
      <c r="J442" s="1309">
        <v>5700</v>
      </c>
      <c r="K442" s="1309">
        <v>0</v>
      </c>
      <c r="L442" s="1310">
        <v>0</v>
      </c>
      <c r="M442" s="1308">
        <f t="shared" si="417"/>
        <v>0</v>
      </c>
      <c r="N442" s="1309">
        <v>0</v>
      </c>
      <c r="O442" s="1309">
        <v>0</v>
      </c>
      <c r="P442" s="1309">
        <v>0</v>
      </c>
      <c r="Q442" s="1310">
        <v>0</v>
      </c>
      <c r="R442" s="1061"/>
      <c r="S442" s="804"/>
    </row>
    <row r="443" spans="1:19" ht="24" x14ac:dyDescent="0.25">
      <c r="A443" s="1324" t="s">
        <v>405</v>
      </c>
      <c r="B443" s="1095" t="s">
        <v>530</v>
      </c>
      <c r="C443" s="1308">
        <f t="shared" si="414"/>
        <v>0</v>
      </c>
      <c r="D443" s="1309">
        <v>0</v>
      </c>
      <c r="E443" s="1309">
        <v>0</v>
      </c>
      <c r="F443" s="1309">
        <v>0</v>
      </c>
      <c r="G443" s="1310">
        <v>0</v>
      </c>
      <c r="H443" s="1308">
        <f t="shared" si="419"/>
        <v>0</v>
      </c>
      <c r="I443" s="1309">
        <v>0</v>
      </c>
      <c r="J443" s="1309">
        <v>0</v>
      </c>
      <c r="K443" s="1309">
        <v>0</v>
      </c>
      <c r="L443" s="1310">
        <v>0</v>
      </c>
      <c r="M443" s="1308">
        <f t="shared" si="417"/>
        <v>0</v>
      </c>
      <c r="N443" s="1309">
        <v>0</v>
      </c>
      <c r="O443" s="1309">
        <v>0</v>
      </c>
      <c r="P443" s="1309">
        <v>0</v>
      </c>
      <c r="Q443" s="1310">
        <v>0</v>
      </c>
      <c r="R443" s="1061"/>
      <c r="S443" s="804"/>
    </row>
    <row r="444" spans="1:19" ht="24" x14ac:dyDescent="0.25">
      <c r="A444" s="774" t="s">
        <v>406</v>
      </c>
      <c r="B444" s="1095" t="s">
        <v>531</v>
      </c>
      <c r="C444" s="1308">
        <f t="shared" si="414"/>
        <v>0</v>
      </c>
      <c r="D444" s="1309">
        <v>0</v>
      </c>
      <c r="E444" s="1309">
        <v>0</v>
      </c>
      <c r="F444" s="1309">
        <v>0</v>
      </c>
      <c r="G444" s="1310">
        <v>0</v>
      </c>
      <c r="H444" s="1308">
        <f t="shared" si="419"/>
        <v>0</v>
      </c>
      <c r="I444" s="1309">
        <v>0</v>
      </c>
      <c r="J444" s="1309">
        <v>0</v>
      </c>
      <c r="K444" s="1309">
        <v>0</v>
      </c>
      <c r="L444" s="1310">
        <v>0</v>
      </c>
      <c r="M444" s="1308">
        <f t="shared" si="417"/>
        <v>0</v>
      </c>
      <c r="N444" s="1309">
        <v>0</v>
      </c>
      <c r="O444" s="1309">
        <v>0</v>
      </c>
      <c r="P444" s="1309">
        <v>0</v>
      </c>
      <c r="Q444" s="1310">
        <v>0</v>
      </c>
      <c r="R444" s="1061"/>
      <c r="S444" s="804"/>
    </row>
    <row r="445" spans="1:19" ht="24" x14ac:dyDescent="0.25">
      <c r="A445" s="774" t="s">
        <v>407</v>
      </c>
      <c r="B445" s="1095" t="s">
        <v>532</v>
      </c>
      <c r="C445" s="1308">
        <f t="shared" si="414"/>
        <v>0</v>
      </c>
      <c r="D445" s="1309">
        <v>0</v>
      </c>
      <c r="E445" s="1309">
        <v>0</v>
      </c>
      <c r="F445" s="1309">
        <v>0</v>
      </c>
      <c r="G445" s="1310">
        <v>0</v>
      </c>
      <c r="H445" s="1308">
        <f t="shared" si="419"/>
        <v>0</v>
      </c>
      <c r="I445" s="1309">
        <v>0</v>
      </c>
      <c r="J445" s="1309">
        <v>0</v>
      </c>
      <c r="K445" s="1309">
        <v>0</v>
      </c>
      <c r="L445" s="1310">
        <v>0</v>
      </c>
      <c r="M445" s="1308">
        <f t="shared" si="417"/>
        <v>0</v>
      </c>
      <c r="N445" s="1309">
        <v>0</v>
      </c>
      <c r="O445" s="1309">
        <v>0</v>
      </c>
      <c r="P445" s="1309">
        <v>0</v>
      </c>
      <c r="Q445" s="1310">
        <v>0</v>
      </c>
      <c r="R445" s="1061"/>
      <c r="S445" s="804"/>
    </row>
    <row r="446" spans="1:19" ht="15.75" thickBot="1" x14ac:dyDescent="0.3">
      <c r="A446" s="1087"/>
      <c r="B446" s="1072" t="s">
        <v>102</v>
      </c>
      <c r="C446" s="1030">
        <f t="shared" si="414"/>
        <v>27820</v>
      </c>
      <c r="D446" s="1031">
        <f>D422+D439</f>
        <v>120</v>
      </c>
      <c r="E446" s="1031">
        <f t="shared" ref="E446:G446" si="422">E422+E439</f>
        <v>27700</v>
      </c>
      <c r="F446" s="1031">
        <f t="shared" si="422"/>
        <v>0</v>
      </c>
      <c r="G446" s="1032">
        <f t="shared" si="422"/>
        <v>0</v>
      </c>
      <c r="H446" s="1030">
        <f t="shared" si="419"/>
        <v>27820</v>
      </c>
      <c r="I446" s="1031">
        <f t="shared" ref="I446:L446" si="423">I422+I439</f>
        <v>120</v>
      </c>
      <c r="J446" s="1031">
        <f t="shared" si="423"/>
        <v>27700</v>
      </c>
      <c r="K446" s="1031">
        <f t="shared" si="423"/>
        <v>0</v>
      </c>
      <c r="L446" s="1032">
        <f t="shared" si="423"/>
        <v>0</v>
      </c>
      <c r="M446" s="1030">
        <f>SUM(N446:Q446)</f>
        <v>0</v>
      </c>
      <c r="N446" s="1031">
        <f t="shared" ref="N446:Q446" si="424">N422+N439</f>
        <v>0</v>
      </c>
      <c r="O446" s="1031">
        <f t="shared" si="424"/>
        <v>0</v>
      </c>
      <c r="P446" s="1031">
        <f t="shared" si="424"/>
        <v>0</v>
      </c>
      <c r="Q446" s="1032">
        <f t="shared" si="424"/>
        <v>0</v>
      </c>
      <c r="R446" s="1057"/>
      <c r="S446" s="804"/>
    </row>
    <row r="447" spans="1:19" ht="16.5" thickBot="1" x14ac:dyDescent="0.3">
      <c r="A447" s="1092"/>
      <c r="B447" s="1093" t="s">
        <v>158</v>
      </c>
      <c r="C447" s="1323">
        <f>SUM(D447:G447)</f>
        <v>527426.81999999995</v>
      </c>
      <c r="D447" s="1323">
        <f>D20+D125+D184+D194+D204+D211+D249+D303+D312+D329+D339+D360+D373+D390+D394+D398+D406+D413+D420+D446</f>
        <v>218532.31999999998</v>
      </c>
      <c r="E447" s="1323">
        <f>E20+E125+E184+E194+E204+E211+E249+E303+E312+E329+E339+E360+E373+E390+E394+E398+E406+E413+E420+E446</f>
        <v>284044.59999999998</v>
      </c>
      <c r="F447" s="1323">
        <f>F20+F125+F184+F194+F204+F211+F249+F303+F312+F329+F339+F360+F373+F390+F394+F398+F406+F413+F420+F446</f>
        <v>2649.9</v>
      </c>
      <c r="G447" s="1323">
        <f>G20+G125+G184+G194+G204+G211+G249+G303+G312+G329+G339+G360+G373+G390+G394+G398+G406+G413+G420+G446</f>
        <v>22199.999999999996</v>
      </c>
      <c r="H447" s="1323">
        <f>SUM(I447:L447)</f>
        <v>527073.61999999988</v>
      </c>
      <c r="I447" s="1323">
        <f>I20+I125+I184+I194+I204+I211+I249+I303+I312+I329+I339+I360+I373+I390+I394+I398+I406+I413+I420+I446</f>
        <v>218543.31999999998</v>
      </c>
      <c r="J447" s="1323">
        <f>J20+J125+J184+J194+J204+J211+J249+J303+J312+J329+J339+J360+J373+J390+J394+J398+J406+J413+J420+J446</f>
        <v>284044.59999999998</v>
      </c>
      <c r="K447" s="1323">
        <f>K20+K125+K184+K194+K204+K211+K249+K303+K312+K329+K339+K360+K373+K390+K394+K398+K406+K413+K420+K446</f>
        <v>2285.7000000000003</v>
      </c>
      <c r="L447" s="1323">
        <f>L20+L125+L184+L194+L204+L211+L249+L303+L312+L329+L339+L360+L373+L390+L394+L398+L406+L413+L420+L446</f>
        <v>22199.999999999996</v>
      </c>
      <c r="M447" s="1323">
        <f>SUM(N447:Q447)</f>
        <v>102320.79</v>
      </c>
      <c r="N447" s="1323">
        <f>N20+N125+N184+N194+N204+N211+N249+N303+N312+N329+N339+N360+N373+N390+N394+N398+N406+N413+N420+N446</f>
        <v>50849.509999999995</v>
      </c>
      <c r="O447" s="1323">
        <f>O20+O125+O184+O194+O204+O211+O249+O303+O312+O329+O339+O360+O373+O390+O394+O398+O406+O413+O420+O446</f>
        <v>47390.98</v>
      </c>
      <c r="P447" s="1323">
        <f>P20+P125+P184+P194+P204+P211+P249+P303+P312+P329+P339+P360+P373+P390+P394+P398+P406+P413+P420+P446</f>
        <v>4080.3</v>
      </c>
      <c r="Q447" s="1323">
        <f>Q20+Q125+Q184+Q194+Q204+Q211+Q249+Q303+Q312+Q329+Q339+Q360+Q373+Q390+Q394+Q398+Q406+Q413+Q420+Q446</f>
        <v>0</v>
      </c>
      <c r="R447" s="1098">
        <f>M447/C447*100</f>
        <v>19.399997520035104</v>
      </c>
      <c r="S447" s="804"/>
    </row>
    <row r="448" spans="1:19" ht="20.25" x14ac:dyDescent="0.3">
      <c r="C448" s="635"/>
      <c r="D448" s="622"/>
      <c r="E448" s="622"/>
      <c r="F448" s="622"/>
      <c r="G448" s="622"/>
      <c r="H448" s="622"/>
      <c r="I448" s="622"/>
      <c r="J448" s="622"/>
      <c r="K448" s="622"/>
      <c r="L448" s="622"/>
      <c r="M448" s="622"/>
      <c r="N448" s="622"/>
      <c r="O448" s="622"/>
      <c r="P448" s="622"/>
      <c r="Q448" s="622"/>
      <c r="R448" s="622"/>
      <c r="S448" s="804"/>
    </row>
    <row r="449" spans="3:19" x14ac:dyDescent="0.25">
      <c r="C449" s="479">
        <f>D447+E447+F447+G447</f>
        <v>527426.81999999995</v>
      </c>
      <c r="H449" s="479">
        <f>I447+J447+K447+L447</f>
        <v>527073.61999999988</v>
      </c>
      <c r="M449" s="479">
        <f>N447+O447+P447+Q447</f>
        <v>102320.79</v>
      </c>
      <c r="S449" s="804"/>
    </row>
    <row r="450" spans="3:19" x14ac:dyDescent="0.25">
      <c r="S450" s="804"/>
    </row>
  </sheetData>
  <mergeCells count="31">
    <mergeCell ref="A414:R414"/>
    <mergeCell ref="A421:R421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G3:J3"/>
    <mergeCell ref="A340:R340"/>
    <mergeCell ref="A391:R391"/>
    <mergeCell ref="A205:R205"/>
    <mergeCell ref="A8:R8"/>
    <mergeCell ref="A250:R250"/>
    <mergeCell ref="A304:R304"/>
    <mergeCell ref="A330:R330"/>
    <mergeCell ref="A9:A13"/>
    <mergeCell ref="A313:R313"/>
    <mergeCell ref="A212:R212"/>
    <mergeCell ref="A21:R21"/>
    <mergeCell ref="A126:R126"/>
    <mergeCell ref="A185:R185"/>
    <mergeCell ref="A195:R195"/>
    <mergeCell ref="A395:R395"/>
    <mergeCell ref="A399:R399"/>
    <mergeCell ref="A407:R407"/>
    <mergeCell ref="A361:R361"/>
    <mergeCell ref="A374:R374"/>
  </mergeCells>
  <pageMargins left="0.7" right="0.7" top="0.75" bottom="0.75" header="0.3" footer="0.3"/>
  <pageSetup paperSize="9" scale="56" fitToHeight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  <pageSetUpPr fitToPage="1"/>
  </sheetPr>
  <dimension ref="A1:T448"/>
  <sheetViews>
    <sheetView view="pageBreakPreview" zoomScale="87" zoomScaleNormal="80" zoomScaleSheetLayoutView="87" workbookViewId="0">
      <pane ySplit="7" topLeftCell="A360" activePane="bottomLeft" state="frozen"/>
      <selection pane="bottomLeft" activeCell="B153" sqref="B153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10.85546875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10.8554687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7.42578125" customWidth="1"/>
    <col min="18" max="18" width="13.140625" customWidth="1"/>
    <col min="19" max="19" width="16.140625" customWidth="1"/>
  </cols>
  <sheetData>
    <row r="1" spans="1:19" ht="15.75" x14ac:dyDescent="0.25">
      <c r="A1" s="1535" t="s">
        <v>14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  <c r="R1" s="1535"/>
    </row>
    <row r="2" spans="1:19" ht="15.75" x14ac:dyDescent="0.25">
      <c r="A2" s="1535" t="s">
        <v>15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</row>
    <row r="3" spans="1:19" ht="12.75" customHeight="1" thickBot="1" x14ac:dyDescent="0.3">
      <c r="A3" s="1099"/>
      <c r="B3" s="1099"/>
      <c r="C3" s="1099"/>
      <c r="D3" s="1099"/>
      <c r="E3" s="1099"/>
      <c r="F3" s="1099"/>
      <c r="G3" s="1535" t="s">
        <v>696</v>
      </c>
      <c r="H3" s="1545"/>
      <c r="I3" s="1545"/>
      <c r="J3" s="1545"/>
      <c r="K3" s="1099"/>
      <c r="L3" s="1099"/>
      <c r="M3" s="1099"/>
      <c r="N3" s="1099"/>
      <c r="O3" s="1099"/>
      <c r="P3" s="1099"/>
      <c r="Q3" s="1099"/>
      <c r="R3" s="1099"/>
    </row>
    <row r="4" spans="1:19" ht="15" hidden="1" customHeight="1" x14ac:dyDescent="0.3"/>
    <row r="5" spans="1:19" ht="25.15" customHeight="1" thickBot="1" x14ac:dyDescent="0.3">
      <c r="A5" s="1536" t="s">
        <v>0</v>
      </c>
      <c r="B5" s="297" t="s">
        <v>1</v>
      </c>
      <c r="C5" s="1538" t="s">
        <v>4</v>
      </c>
      <c r="D5" s="1538"/>
      <c r="E5" s="1538"/>
      <c r="F5" s="1538"/>
      <c r="G5" s="1538"/>
      <c r="H5" s="1538"/>
      <c r="I5" s="1538"/>
      <c r="J5" s="1538"/>
      <c r="K5" s="1538"/>
      <c r="L5" s="1538"/>
      <c r="M5" s="1539" t="s">
        <v>5</v>
      </c>
      <c r="N5" s="1538"/>
      <c r="O5" s="1538"/>
      <c r="P5" s="1538"/>
      <c r="Q5" s="1538"/>
      <c r="R5" s="1540" t="s">
        <v>13</v>
      </c>
    </row>
    <row r="6" spans="1:19" ht="15.75" customHeight="1" thickBot="1" x14ac:dyDescent="0.3">
      <c r="A6" s="1537"/>
      <c r="B6" s="1" t="s">
        <v>2</v>
      </c>
      <c r="C6" s="1542" t="s">
        <v>6</v>
      </c>
      <c r="D6" s="1543"/>
      <c r="E6" s="1543"/>
      <c r="F6" s="1543"/>
      <c r="G6" s="1544"/>
      <c r="H6" s="1542" t="s">
        <v>7</v>
      </c>
      <c r="I6" s="1543"/>
      <c r="J6" s="1543"/>
      <c r="K6" s="1543"/>
      <c r="L6" s="1539"/>
      <c r="M6" s="88"/>
      <c r="N6" s="1538" t="s">
        <v>9</v>
      </c>
      <c r="O6" s="1538"/>
      <c r="P6" s="1538"/>
      <c r="Q6" s="1538"/>
      <c r="R6" s="1541"/>
    </row>
    <row r="7" spans="1:19" ht="15.75" thickBot="1" x14ac:dyDescent="0.3">
      <c r="A7" s="1537"/>
      <c r="B7" s="1" t="s">
        <v>3</v>
      </c>
      <c r="C7" s="256" t="s">
        <v>8</v>
      </c>
      <c r="D7" s="294" t="s">
        <v>10</v>
      </c>
      <c r="E7" s="294" t="s">
        <v>11</v>
      </c>
      <c r="F7" s="1100" t="s">
        <v>12</v>
      </c>
      <c r="G7" s="296" t="s">
        <v>229</v>
      </c>
      <c r="H7" s="296" t="s">
        <v>8</v>
      </c>
      <c r="I7" s="294" t="s">
        <v>10</v>
      </c>
      <c r="J7" s="294" t="s">
        <v>11</v>
      </c>
      <c r="K7" s="297" t="s">
        <v>12</v>
      </c>
      <c r="L7" s="1101" t="s">
        <v>229</v>
      </c>
      <c r="M7" s="296" t="s">
        <v>8</v>
      </c>
      <c r="N7" s="294" t="s">
        <v>10</v>
      </c>
      <c r="O7" s="294" t="s">
        <v>11</v>
      </c>
      <c r="P7" s="297" t="s">
        <v>12</v>
      </c>
      <c r="Q7" s="299" t="s">
        <v>229</v>
      </c>
      <c r="R7" s="1541"/>
    </row>
    <row r="8" spans="1:19" ht="18.75" customHeight="1" thickBot="1" x14ac:dyDescent="0.3">
      <c r="A8" s="1520" t="s">
        <v>455</v>
      </c>
      <c r="B8" s="1521"/>
      <c r="C8" s="1521"/>
      <c r="D8" s="1521"/>
      <c r="E8" s="1521"/>
      <c r="F8" s="1521"/>
      <c r="G8" s="1521"/>
      <c r="H8" s="1521"/>
      <c r="I8" s="1521"/>
      <c r="J8" s="1521"/>
      <c r="K8" s="1521"/>
      <c r="L8" s="1521"/>
      <c r="M8" s="1521"/>
      <c r="N8" s="1521"/>
      <c r="O8" s="1521"/>
      <c r="P8" s="1521"/>
      <c r="Q8" s="1521"/>
      <c r="R8" s="1549"/>
      <c r="S8" s="804"/>
    </row>
    <row r="9" spans="1:19" ht="36.75" x14ac:dyDescent="0.25">
      <c r="A9" s="1517">
        <v>1</v>
      </c>
      <c r="B9" s="895" t="s">
        <v>431</v>
      </c>
      <c r="C9" s="1102">
        <f>SUM(C11:C13)</f>
        <v>3446</v>
      </c>
      <c r="D9" s="1103">
        <f>SUM(D11:D13)</f>
        <v>3446</v>
      </c>
      <c r="E9" s="1103">
        <f t="shared" ref="E9:F9" si="0">E10+E11+E12+E13</f>
        <v>0</v>
      </c>
      <c r="F9" s="1103">
        <f t="shared" si="0"/>
        <v>0</v>
      </c>
      <c r="G9" s="1124">
        <v>0</v>
      </c>
      <c r="H9" s="1104">
        <f>SUM(H11:H13)</f>
        <v>3446</v>
      </c>
      <c r="I9" s="1103">
        <f>SUM(I11:I13)</f>
        <v>3446</v>
      </c>
      <c r="J9" s="1103">
        <f t="shared" ref="J9:K9" si="1">J10+J11+J12+J13</f>
        <v>0</v>
      </c>
      <c r="K9" s="1103">
        <f t="shared" si="1"/>
        <v>0</v>
      </c>
      <c r="L9" s="1125">
        <v>0</v>
      </c>
      <c r="M9" s="1102">
        <f>SUM(M11:M13)</f>
        <v>1556.4</v>
      </c>
      <c r="N9" s="1103">
        <f>SUM(N11:N13)</f>
        <v>1556.4</v>
      </c>
      <c r="O9" s="1103">
        <f t="shared" ref="O9:P9" si="2">O10+O11+O12+O13</f>
        <v>0</v>
      </c>
      <c r="P9" s="1103">
        <f t="shared" si="2"/>
        <v>0</v>
      </c>
      <c r="Q9" s="1124">
        <v>0</v>
      </c>
      <c r="R9" s="890"/>
      <c r="S9" s="804"/>
    </row>
    <row r="10" spans="1:19" ht="15" hidden="1" customHeight="1" x14ac:dyDescent="0.25">
      <c r="A10" s="1518"/>
      <c r="B10" s="896" t="s">
        <v>160</v>
      </c>
      <c r="C10" s="1105">
        <f t="shared" ref="C10" si="3">D10+E10+F10</f>
        <v>0</v>
      </c>
      <c r="D10" s="795">
        <v>0</v>
      </c>
      <c r="E10" s="795"/>
      <c r="F10" s="795"/>
      <c r="G10" s="1119"/>
      <c r="H10" s="1106">
        <f>I10+J10+K10</f>
        <v>0</v>
      </c>
      <c r="I10" s="795">
        <v>0</v>
      </c>
      <c r="J10" s="795"/>
      <c r="K10" s="795"/>
      <c r="L10" s="1120"/>
      <c r="M10" s="1105">
        <f t="shared" ref="M10:M18" si="4">N10+O10+P10</f>
        <v>0</v>
      </c>
      <c r="N10" s="795">
        <v>0</v>
      </c>
      <c r="O10" s="795"/>
      <c r="P10" s="795"/>
      <c r="Q10" s="1119"/>
      <c r="R10" s="805"/>
      <c r="S10" s="804"/>
    </row>
    <row r="11" spans="1:19" x14ac:dyDescent="0.25">
      <c r="A11" s="1518"/>
      <c r="B11" s="896" t="s">
        <v>161</v>
      </c>
      <c r="C11" s="1105">
        <v>250</v>
      </c>
      <c r="D11" s="795">
        <v>250</v>
      </c>
      <c r="E11" s="795">
        <v>0</v>
      </c>
      <c r="F11" s="795">
        <v>0</v>
      </c>
      <c r="G11" s="1119">
        <v>0</v>
      </c>
      <c r="H11" s="1106">
        <v>250</v>
      </c>
      <c r="I11" s="795">
        <v>250</v>
      </c>
      <c r="J11" s="795">
        <v>0</v>
      </c>
      <c r="K11" s="795">
        <v>0</v>
      </c>
      <c r="L11" s="1120">
        <v>0</v>
      </c>
      <c r="M11" s="1105">
        <f t="shared" si="4"/>
        <v>0</v>
      </c>
      <c r="N11" s="795">
        <v>0</v>
      </c>
      <c r="O11" s="795">
        <v>0</v>
      </c>
      <c r="P11" s="795">
        <v>0</v>
      </c>
      <c r="Q11" s="1121">
        <v>0</v>
      </c>
      <c r="R11" s="806"/>
      <c r="S11" s="804"/>
    </row>
    <row r="12" spans="1:19" x14ac:dyDescent="0.25">
      <c r="A12" s="1518"/>
      <c r="B12" s="896" t="s">
        <v>162</v>
      </c>
      <c r="C12" s="1105">
        <v>2650</v>
      </c>
      <c r="D12" s="795">
        <v>2650</v>
      </c>
      <c r="E12" s="795">
        <v>0</v>
      </c>
      <c r="F12" s="795">
        <v>0</v>
      </c>
      <c r="G12" s="1119">
        <v>0</v>
      </c>
      <c r="H12" s="1106">
        <v>2650</v>
      </c>
      <c r="I12" s="795">
        <v>2650</v>
      </c>
      <c r="J12" s="795">
        <v>0</v>
      </c>
      <c r="K12" s="795">
        <v>0</v>
      </c>
      <c r="L12" s="1120">
        <v>0</v>
      </c>
      <c r="M12" s="1105">
        <f>SUM(N12:Q12)</f>
        <v>1556.4</v>
      </c>
      <c r="N12" s="795">
        <v>1556.4</v>
      </c>
      <c r="O12" s="795">
        <v>0</v>
      </c>
      <c r="P12" s="795">
        <v>0</v>
      </c>
      <c r="Q12" s="1119">
        <v>0</v>
      </c>
      <c r="R12" s="805"/>
      <c r="S12" s="804"/>
    </row>
    <row r="13" spans="1:19" x14ac:dyDescent="0.25">
      <c r="A13" s="1519"/>
      <c r="B13" s="896" t="s">
        <v>163</v>
      </c>
      <c r="C13" s="1105">
        <v>546</v>
      </c>
      <c r="D13" s="795">
        <v>546</v>
      </c>
      <c r="E13" s="795">
        <v>0</v>
      </c>
      <c r="F13" s="795">
        <v>0</v>
      </c>
      <c r="G13" s="1119">
        <v>0</v>
      </c>
      <c r="H13" s="1106">
        <v>546</v>
      </c>
      <c r="I13" s="795">
        <v>546</v>
      </c>
      <c r="J13" s="795">
        <v>0</v>
      </c>
      <c r="K13" s="795">
        <v>0</v>
      </c>
      <c r="L13" s="1120">
        <v>0</v>
      </c>
      <c r="M13" s="1105">
        <f t="shared" si="4"/>
        <v>0</v>
      </c>
      <c r="N13" s="795">
        <v>0</v>
      </c>
      <c r="O13" s="795">
        <v>0</v>
      </c>
      <c r="P13" s="795">
        <v>0</v>
      </c>
      <c r="Q13" s="1122">
        <v>0</v>
      </c>
      <c r="R13" s="805"/>
      <c r="S13" s="804"/>
    </row>
    <row r="14" spans="1:19" ht="24.75" x14ac:dyDescent="0.25">
      <c r="A14" s="61">
        <v>2</v>
      </c>
      <c r="B14" s="897" t="s">
        <v>201</v>
      </c>
      <c r="C14" s="1107">
        <f>SUM(C15:C18)</f>
        <v>0</v>
      </c>
      <c r="D14" s="796">
        <f>SUM(D15:D18)</f>
        <v>0</v>
      </c>
      <c r="E14" s="796">
        <f>E15+E16+E17+E18</f>
        <v>0</v>
      </c>
      <c r="F14" s="796">
        <f>F15+F16+F17+F18</f>
        <v>0</v>
      </c>
      <c r="G14" s="1108">
        <v>0</v>
      </c>
      <c r="H14" s="1109">
        <f>SUM(H15:H18)</f>
        <v>0</v>
      </c>
      <c r="I14" s="796">
        <f>SUM(I15:I18)</f>
        <v>0</v>
      </c>
      <c r="J14" s="796">
        <f>J15+J16+J17+J18</f>
        <v>0</v>
      </c>
      <c r="K14" s="796">
        <f>K15+K16+K17+K18</f>
        <v>0</v>
      </c>
      <c r="L14" s="1110">
        <v>0</v>
      </c>
      <c r="M14" s="1107">
        <f>SUM(M15:M18)</f>
        <v>0</v>
      </c>
      <c r="N14" s="796">
        <f>SUM(N15:N18)</f>
        <v>0</v>
      </c>
      <c r="O14" s="796">
        <f>O15+O16+O17+O18</f>
        <v>0</v>
      </c>
      <c r="P14" s="1111">
        <f>P15+P16+P17+P18</f>
        <v>0</v>
      </c>
      <c r="Q14" s="1111">
        <v>0</v>
      </c>
      <c r="R14" s="891"/>
      <c r="S14" s="804"/>
    </row>
    <row r="15" spans="1:19" x14ac:dyDescent="0.25">
      <c r="A15" s="61"/>
      <c r="B15" s="896" t="s">
        <v>200</v>
      </c>
      <c r="C15" s="1105">
        <v>0</v>
      </c>
      <c r="D15" s="795">
        <v>0</v>
      </c>
      <c r="E15" s="795">
        <v>0</v>
      </c>
      <c r="F15" s="795">
        <v>0</v>
      </c>
      <c r="G15" s="1119">
        <v>0</v>
      </c>
      <c r="H15" s="1106">
        <v>0</v>
      </c>
      <c r="I15" s="795">
        <v>0</v>
      </c>
      <c r="J15" s="795">
        <v>0</v>
      </c>
      <c r="K15" s="795">
        <v>0</v>
      </c>
      <c r="L15" s="1120">
        <v>0</v>
      </c>
      <c r="M15" s="1105">
        <f t="shared" si="4"/>
        <v>0</v>
      </c>
      <c r="N15" s="795">
        <v>0</v>
      </c>
      <c r="O15" s="795">
        <v>0</v>
      </c>
      <c r="P15" s="1122">
        <v>0</v>
      </c>
      <c r="Q15" s="1122">
        <v>0</v>
      </c>
      <c r="R15" s="805"/>
      <c r="S15" s="804"/>
    </row>
    <row r="16" spans="1:19" ht="24.75" x14ac:dyDescent="0.25">
      <c r="A16" s="61"/>
      <c r="B16" s="896" t="s">
        <v>299</v>
      </c>
      <c r="C16" s="1105">
        <v>0</v>
      </c>
      <c r="D16" s="795">
        <v>0</v>
      </c>
      <c r="E16" s="795">
        <v>0</v>
      </c>
      <c r="F16" s="795">
        <v>0</v>
      </c>
      <c r="G16" s="1119">
        <v>0</v>
      </c>
      <c r="H16" s="1106">
        <v>0</v>
      </c>
      <c r="I16" s="795">
        <v>0</v>
      </c>
      <c r="J16" s="795">
        <v>0</v>
      </c>
      <c r="K16" s="795">
        <v>0</v>
      </c>
      <c r="L16" s="1120">
        <v>0</v>
      </c>
      <c r="M16" s="1105">
        <f t="shared" si="4"/>
        <v>0</v>
      </c>
      <c r="N16" s="795">
        <v>0</v>
      </c>
      <c r="O16" s="795">
        <v>0</v>
      </c>
      <c r="P16" s="1122">
        <v>0</v>
      </c>
      <c r="Q16" s="1122">
        <v>0</v>
      </c>
      <c r="R16" s="805"/>
      <c r="S16" s="804"/>
    </row>
    <row r="17" spans="1:19" ht="18.75" customHeight="1" x14ac:dyDescent="0.25">
      <c r="A17" s="61"/>
      <c r="B17" s="896" t="s">
        <v>300</v>
      </c>
      <c r="C17" s="1105">
        <v>0</v>
      </c>
      <c r="D17" s="795">
        <v>0</v>
      </c>
      <c r="E17" s="795">
        <v>0</v>
      </c>
      <c r="F17" s="795">
        <v>0</v>
      </c>
      <c r="G17" s="1122">
        <v>0</v>
      </c>
      <c r="H17" s="1106">
        <v>0</v>
      </c>
      <c r="I17" s="795">
        <v>0</v>
      </c>
      <c r="J17" s="795">
        <v>0</v>
      </c>
      <c r="K17" s="795">
        <v>0</v>
      </c>
      <c r="L17" s="1120">
        <v>0</v>
      </c>
      <c r="M17" s="1105">
        <f t="shared" si="4"/>
        <v>0</v>
      </c>
      <c r="N17" s="795">
        <v>0</v>
      </c>
      <c r="O17" s="795">
        <v>0</v>
      </c>
      <c r="P17" s="1122">
        <v>0</v>
      </c>
      <c r="Q17" s="1122">
        <v>0</v>
      </c>
      <c r="R17" s="805"/>
      <c r="S17" s="804"/>
    </row>
    <row r="18" spans="1:19" ht="18.75" customHeight="1" x14ac:dyDescent="0.25">
      <c r="A18" s="61"/>
      <c r="B18" s="54" t="s">
        <v>301</v>
      </c>
      <c r="C18" s="1112">
        <v>0</v>
      </c>
      <c r="D18" s="1113">
        <v>0</v>
      </c>
      <c r="E18" s="795">
        <v>0</v>
      </c>
      <c r="F18" s="1122">
        <v>0</v>
      </c>
      <c r="G18" s="1122">
        <v>0</v>
      </c>
      <c r="H18" s="1106">
        <v>0</v>
      </c>
      <c r="I18" s="1113">
        <v>0</v>
      </c>
      <c r="J18" s="795">
        <v>0</v>
      </c>
      <c r="K18" s="795">
        <v>0</v>
      </c>
      <c r="L18" s="1123">
        <v>0</v>
      </c>
      <c r="M18" s="1105">
        <f t="shared" si="4"/>
        <v>0</v>
      </c>
      <c r="N18" s="795">
        <v>0</v>
      </c>
      <c r="O18" s="795">
        <v>0</v>
      </c>
      <c r="P18" s="795">
        <v>0</v>
      </c>
      <c r="Q18" s="1122">
        <v>0</v>
      </c>
      <c r="R18" s="892"/>
      <c r="S18" s="804"/>
    </row>
    <row r="19" spans="1:19" ht="36.75" x14ac:dyDescent="0.25">
      <c r="A19" s="807">
        <v>3</v>
      </c>
      <c r="B19" s="898" t="s">
        <v>432</v>
      </c>
      <c r="C19" s="1114">
        <v>0</v>
      </c>
      <c r="D19" s="1115">
        <v>0</v>
      </c>
      <c r="E19" s="796">
        <v>0</v>
      </c>
      <c r="F19" s="796">
        <v>0</v>
      </c>
      <c r="G19" s="1111">
        <v>0</v>
      </c>
      <c r="H19" s="1109">
        <v>0</v>
      </c>
      <c r="I19" s="1115">
        <v>0</v>
      </c>
      <c r="J19" s="796">
        <v>0</v>
      </c>
      <c r="K19" s="796">
        <v>0</v>
      </c>
      <c r="L19" s="1126">
        <v>0</v>
      </c>
      <c r="M19" s="1107">
        <v>0</v>
      </c>
      <c r="N19" s="796">
        <v>0</v>
      </c>
      <c r="O19" s="796">
        <v>0</v>
      </c>
      <c r="P19" s="796">
        <v>0</v>
      </c>
      <c r="Q19" s="1127">
        <v>0</v>
      </c>
      <c r="R19" s="893"/>
      <c r="S19" s="804"/>
    </row>
    <row r="20" spans="1:19" ht="16.5" thickBot="1" x14ac:dyDescent="0.3">
      <c r="A20" s="642"/>
      <c r="B20" s="899" t="s">
        <v>131</v>
      </c>
      <c r="C20" s="1116">
        <f>SUM(D20:G20)</f>
        <v>3446</v>
      </c>
      <c r="D20" s="1117">
        <f>D9+D14+D19</f>
        <v>3446</v>
      </c>
      <c r="E20" s="1117">
        <f t="shared" ref="E20:G20" si="5">E9+E14+E19</f>
        <v>0</v>
      </c>
      <c r="F20" s="1117">
        <f t="shared" si="5"/>
        <v>0</v>
      </c>
      <c r="G20" s="1128">
        <f t="shared" si="5"/>
        <v>0</v>
      </c>
      <c r="H20" s="1118">
        <f>SUM(I20:L20)</f>
        <v>3446</v>
      </c>
      <c r="I20" s="1117">
        <f t="shared" ref="I20:L20" si="6">I9+I14+I19</f>
        <v>3446</v>
      </c>
      <c r="J20" s="1117">
        <f t="shared" si="6"/>
        <v>0</v>
      </c>
      <c r="K20" s="1117">
        <f t="shared" si="6"/>
        <v>0</v>
      </c>
      <c r="L20" s="1129">
        <f t="shared" si="6"/>
        <v>0</v>
      </c>
      <c r="M20" s="1116">
        <f>SUM(N20:P20)</f>
        <v>1556.4</v>
      </c>
      <c r="N20" s="1117">
        <f t="shared" ref="N20:Q20" si="7">N9+N14+N19</f>
        <v>1556.4</v>
      </c>
      <c r="O20" s="1117">
        <f t="shared" si="7"/>
        <v>0</v>
      </c>
      <c r="P20" s="1117">
        <f t="shared" si="7"/>
        <v>0</v>
      </c>
      <c r="Q20" s="1130">
        <f t="shared" si="7"/>
        <v>0</v>
      </c>
      <c r="R20" s="894">
        <f>M20/C20*100</f>
        <v>45.165409170052243</v>
      </c>
      <c r="S20" s="804"/>
    </row>
    <row r="21" spans="1:19" ht="22.15" customHeight="1" thickBot="1" x14ac:dyDescent="0.3">
      <c r="A21" s="1520" t="s">
        <v>344</v>
      </c>
      <c r="B21" s="1521"/>
      <c r="C21" s="1522"/>
      <c r="D21" s="1522"/>
      <c r="E21" s="1522"/>
      <c r="F21" s="1522"/>
      <c r="G21" s="1522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3"/>
      <c r="S21" s="804"/>
    </row>
    <row r="22" spans="1:19" ht="36" x14ac:dyDescent="0.25">
      <c r="A22" s="900"/>
      <c r="B22" s="901" t="s">
        <v>71</v>
      </c>
      <c r="C22" s="1131">
        <f>SUM(D22:G22)</f>
        <v>760</v>
      </c>
      <c r="D22" s="752">
        <f>D23+D26+D52</f>
        <v>760</v>
      </c>
      <c r="E22" s="1132">
        <f t="shared" ref="E22:G22" si="8">E23+E26+E52</f>
        <v>0</v>
      </c>
      <c r="F22" s="462">
        <f t="shared" si="8"/>
        <v>0</v>
      </c>
      <c r="G22" s="1133">
        <f t="shared" si="8"/>
        <v>0</v>
      </c>
      <c r="H22" s="1134">
        <f>SUM(I22:L22)</f>
        <v>760</v>
      </c>
      <c r="I22" s="1135">
        <f t="shared" ref="I22:L22" si="9">I23+I26+I52</f>
        <v>760</v>
      </c>
      <c r="J22" s="1136">
        <f t="shared" si="9"/>
        <v>0</v>
      </c>
      <c r="K22" s="1136">
        <f t="shared" si="9"/>
        <v>0</v>
      </c>
      <c r="L22" s="1137">
        <f t="shared" si="9"/>
        <v>0</v>
      </c>
      <c r="M22" s="1038">
        <f>SUM(N22:Q22)</f>
        <v>191.39999999999998</v>
      </c>
      <c r="N22" s="1135">
        <f t="shared" ref="N22:Q22" si="10">N23+N26+N52</f>
        <v>191.39999999999998</v>
      </c>
      <c r="O22" s="1136">
        <f t="shared" si="10"/>
        <v>0</v>
      </c>
      <c r="P22" s="1136">
        <f t="shared" si="10"/>
        <v>0</v>
      </c>
      <c r="Q22" s="1138">
        <f t="shared" si="10"/>
        <v>0</v>
      </c>
      <c r="R22" s="302">
        <f>M22/C22*100</f>
        <v>25.184210526315788</v>
      </c>
      <c r="S22" s="804"/>
    </row>
    <row r="23" spans="1:19" ht="51.75" customHeight="1" x14ac:dyDescent="0.25">
      <c r="A23" s="808"/>
      <c r="B23" s="902" t="s">
        <v>561</v>
      </c>
      <c r="C23" s="1139">
        <f>SUM(D23:G23)</f>
        <v>280</v>
      </c>
      <c r="D23" s="1140">
        <f>SUM(D24:D25)</f>
        <v>280</v>
      </c>
      <c r="E23" s="1140">
        <f t="shared" ref="E23:G23" si="11">SUM(E24:E25)</f>
        <v>0</v>
      </c>
      <c r="F23" s="1140">
        <f t="shared" si="11"/>
        <v>0</v>
      </c>
      <c r="G23" s="1141">
        <f t="shared" si="11"/>
        <v>0</v>
      </c>
      <c r="H23" s="1142">
        <f>SUM(I23:L23)</f>
        <v>280</v>
      </c>
      <c r="I23" s="1140">
        <f t="shared" ref="I23:L23" si="12">SUM(I24:I25)</f>
        <v>280</v>
      </c>
      <c r="J23" s="1140">
        <f t="shared" si="12"/>
        <v>0</v>
      </c>
      <c r="K23" s="1140">
        <f t="shared" si="12"/>
        <v>0</v>
      </c>
      <c r="L23" s="1143">
        <f t="shared" si="12"/>
        <v>0</v>
      </c>
      <c r="M23" s="1142">
        <f>SUM(N23:Q23)</f>
        <v>0</v>
      </c>
      <c r="N23" s="1140">
        <f t="shared" ref="N23:Q23" si="13">SUM(N24:N25)</f>
        <v>0</v>
      </c>
      <c r="O23" s="1140">
        <f t="shared" si="13"/>
        <v>0</v>
      </c>
      <c r="P23" s="1140">
        <f t="shared" si="13"/>
        <v>0</v>
      </c>
      <c r="Q23" s="1144">
        <f t="shared" si="13"/>
        <v>0</v>
      </c>
      <c r="R23" s="809">
        <f>M23/C23*100</f>
        <v>0</v>
      </c>
      <c r="S23" s="804"/>
    </row>
    <row r="24" spans="1:19" ht="58.5" customHeight="1" x14ac:dyDescent="0.25">
      <c r="A24" s="810" t="s">
        <v>26</v>
      </c>
      <c r="B24" s="246" t="s">
        <v>32</v>
      </c>
      <c r="C24" s="1145">
        <v>0</v>
      </c>
      <c r="D24" s="277">
        <v>0</v>
      </c>
      <c r="E24" s="277">
        <v>0</v>
      </c>
      <c r="F24" s="277">
        <v>0</v>
      </c>
      <c r="G24" s="606">
        <v>0</v>
      </c>
      <c r="H24" s="605">
        <v>0</v>
      </c>
      <c r="I24" s="277">
        <v>0</v>
      </c>
      <c r="J24" s="277">
        <v>0</v>
      </c>
      <c r="K24" s="277">
        <v>0</v>
      </c>
      <c r="L24" s="1146">
        <v>0</v>
      </c>
      <c r="M24" s="605">
        <v>0</v>
      </c>
      <c r="N24" s="277">
        <v>0</v>
      </c>
      <c r="O24" s="277">
        <v>0</v>
      </c>
      <c r="P24" s="277">
        <v>0</v>
      </c>
      <c r="Q24" s="963">
        <v>0</v>
      </c>
      <c r="R24" s="811"/>
      <c r="S24" s="804"/>
    </row>
    <row r="25" spans="1:19" ht="49.5" customHeight="1" x14ac:dyDescent="0.25">
      <c r="A25" s="810" t="s">
        <v>27</v>
      </c>
      <c r="B25" s="246" t="s">
        <v>562</v>
      </c>
      <c r="C25" s="1145">
        <v>280</v>
      </c>
      <c r="D25" s="277">
        <v>280</v>
      </c>
      <c r="E25" s="277">
        <v>0</v>
      </c>
      <c r="F25" s="277">
        <v>0</v>
      </c>
      <c r="G25" s="606">
        <v>0</v>
      </c>
      <c r="H25" s="605">
        <f t="shared" ref="H25" si="14">I25+J25+K25</f>
        <v>280</v>
      </c>
      <c r="I25" s="277">
        <v>280</v>
      </c>
      <c r="J25" s="277">
        <v>0</v>
      </c>
      <c r="K25" s="277">
        <v>0</v>
      </c>
      <c r="L25" s="1146">
        <v>0</v>
      </c>
      <c r="M25" s="605">
        <f>N25</f>
        <v>0</v>
      </c>
      <c r="N25" s="277">
        <v>0</v>
      </c>
      <c r="O25" s="277">
        <v>0</v>
      </c>
      <c r="P25" s="277">
        <v>0</v>
      </c>
      <c r="Q25" s="963">
        <v>0</v>
      </c>
      <c r="R25" s="811"/>
      <c r="S25" s="804"/>
    </row>
    <row r="26" spans="1:19" ht="60" x14ac:dyDescent="0.25">
      <c r="A26" s="673"/>
      <c r="B26" s="903" t="s">
        <v>563</v>
      </c>
      <c r="C26" s="1139">
        <f>SUM(D26:G26)</f>
        <v>455</v>
      </c>
      <c r="D26" s="1140">
        <f>SUM(D27)</f>
        <v>455</v>
      </c>
      <c r="E26" s="1140">
        <f t="shared" ref="E26:G26" si="15">SUM(E27)</f>
        <v>0</v>
      </c>
      <c r="F26" s="1140">
        <f t="shared" si="15"/>
        <v>0</v>
      </c>
      <c r="G26" s="1201">
        <f t="shared" si="15"/>
        <v>0</v>
      </c>
      <c r="H26" s="1142">
        <f>SUM(I26:L26)</f>
        <v>455</v>
      </c>
      <c r="I26" s="1140">
        <f t="shared" ref="I26:L26" si="16">SUM(I27)</f>
        <v>455</v>
      </c>
      <c r="J26" s="1140">
        <f t="shared" si="16"/>
        <v>0</v>
      </c>
      <c r="K26" s="1140">
        <f t="shared" si="16"/>
        <v>0</v>
      </c>
      <c r="L26" s="1144">
        <f t="shared" si="16"/>
        <v>0</v>
      </c>
      <c r="M26" s="1142">
        <f>SUM(N26:Q26)</f>
        <v>191.39999999999998</v>
      </c>
      <c r="N26" s="1140">
        <f t="shared" ref="N26:Q26" si="17">SUM(N27)</f>
        <v>191.39999999999998</v>
      </c>
      <c r="O26" s="1140">
        <f t="shared" si="17"/>
        <v>0</v>
      </c>
      <c r="P26" s="1140">
        <f t="shared" si="17"/>
        <v>0</v>
      </c>
      <c r="Q26" s="1144">
        <f t="shared" si="17"/>
        <v>0</v>
      </c>
      <c r="R26" s="676"/>
      <c r="S26" s="804"/>
    </row>
    <row r="27" spans="1:19" ht="24.75" customHeight="1" x14ac:dyDescent="0.25">
      <c r="A27" s="812" t="s">
        <v>34</v>
      </c>
      <c r="B27" s="904" t="s">
        <v>564</v>
      </c>
      <c r="C27" s="1151">
        <f>SUM(D27:G27)</f>
        <v>455</v>
      </c>
      <c r="D27" s="802">
        <f>D28+D34+D39+D46</f>
        <v>455</v>
      </c>
      <c r="E27" s="802">
        <f t="shared" ref="E27:G27" si="18">E28+E34+E39+E46</f>
        <v>0</v>
      </c>
      <c r="F27" s="802">
        <f t="shared" si="18"/>
        <v>0</v>
      </c>
      <c r="G27" s="1150">
        <f t="shared" si="18"/>
        <v>0</v>
      </c>
      <c r="H27" s="945">
        <f>SUM(I27:L27)</f>
        <v>455</v>
      </c>
      <c r="I27" s="802">
        <f t="shared" ref="I27:L27" si="19">I28+I34+I39+I46</f>
        <v>455</v>
      </c>
      <c r="J27" s="802">
        <f t="shared" si="19"/>
        <v>0</v>
      </c>
      <c r="K27" s="802">
        <f t="shared" si="19"/>
        <v>0</v>
      </c>
      <c r="L27" s="962">
        <f t="shared" si="19"/>
        <v>0</v>
      </c>
      <c r="M27" s="945">
        <f>SUM(N27:Q27)</f>
        <v>191.39999999999998</v>
      </c>
      <c r="N27" s="802">
        <f t="shared" ref="N27:Q27" si="20">N28+N34+N39+N46</f>
        <v>191.39999999999998</v>
      </c>
      <c r="O27" s="802">
        <f t="shared" si="20"/>
        <v>0</v>
      </c>
      <c r="P27" s="802">
        <f t="shared" si="20"/>
        <v>0</v>
      </c>
      <c r="Q27" s="962">
        <f t="shared" si="20"/>
        <v>0</v>
      </c>
      <c r="R27" s="816"/>
      <c r="S27" s="804"/>
    </row>
    <row r="28" spans="1:19" ht="23.25" customHeight="1" x14ac:dyDescent="0.25">
      <c r="A28" s="812" t="s">
        <v>401</v>
      </c>
      <c r="B28" s="904" t="s">
        <v>565</v>
      </c>
      <c r="C28" s="1151">
        <f>SUM(D28:G28)</f>
        <v>140</v>
      </c>
      <c r="D28" s="802">
        <f>SUM(D29:D33)</f>
        <v>140</v>
      </c>
      <c r="E28" s="802">
        <f t="shared" ref="E28:G28" si="21">SUM(E29:E33)</f>
        <v>0</v>
      </c>
      <c r="F28" s="802">
        <f t="shared" si="21"/>
        <v>0</v>
      </c>
      <c r="G28" s="1150">
        <f t="shared" si="21"/>
        <v>0</v>
      </c>
      <c r="H28" s="945">
        <f>SUM(I28:L28)</f>
        <v>140</v>
      </c>
      <c r="I28" s="802">
        <f t="shared" ref="I28:L28" si="22">SUM(I29:I33)</f>
        <v>140</v>
      </c>
      <c r="J28" s="802">
        <f t="shared" si="22"/>
        <v>0</v>
      </c>
      <c r="K28" s="802">
        <f t="shared" si="22"/>
        <v>0</v>
      </c>
      <c r="L28" s="962">
        <f t="shared" si="22"/>
        <v>0</v>
      </c>
      <c r="M28" s="945">
        <f>SUM(N28:Q28)</f>
        <v>98</v>
      </c>
      <c r="N28" s="802">
        <f t="shared" ref="N28:Q28" si="23">SUM(N29:N33)</f>
        <v>98</v>
      </c>
      <c r="O28" s="802">
        <f t="shared" si="23"/>
        <v>0</v>
      </c>
      <c r="P28" s="802">
        <f t="shared" si="23"/>
        <v>0</v>
      </c>
      <c r="Q28" s="962">
        <f t="shared" si="23"/>
        <v>0</v>
      </c>
      <c r="R28" s="920"/>
      <c r="S28" s="804"/>
    </row>
    <row r="29" spans="1:19" ht="48" customHeight="1" x14ac:dyDescent="0.25">
      <c r="A29" s="812"/>
      <c r="B29" s="904" t="s">
        <v>20</v>
      </c>
      <c r="C29" s="1151">
        <f t="shared" ref="C29:C38" si="24">D29</f>
        <v>60</v>
      </c>
      <c r="D29" s="802">
        <v>60</v>
      </c>
      <c r="E29" s="802">
        <v>0</v>
      </c>
      <c r="F29" s="802">
        <v>0</v>
      </c>
      <c r="G29" s="1150">
        <v>0</v>
      </c>
      <c r="H29" s="945">
        <f t="shared" ref="H29" si="25">I29</f>
        <v>60</v>
      </c>
      <c r="I29" s="802">
        <v>60</v>
      </c>
      <c r="J29" s="802">
        <v>0</v>
      </c>
      <c r="K29" s="802">
        <v>0</v>
      </c>
      <c r="L29" s="962">
        <v>0</v>
      </c>
      <c r="M29" s="945">
        <f t="shared" ref="M29:M38" si="26">N29</f>
        <v>50.1</v>
      </c>
      <c r="N29" s="802">
        <v>50.1</v>
      </c>
      <c r="O29" s="802">
        <v>0</v>
      </c>
      <c r="P29" s="802">
        <v>0</v>
      </c>
      <c r="Q29" s="962">
        <v>0</v>
      </c>
      <c r="R29" s="920"/>
      <c r="S29" s="804"/>
    </row>
    <row r="30" spans="1:19" ht="48" x14ac:dyDescent="0.25">
      <c r="A30" s="813"/>
      <c r="B30" s="246" t="s">
        <v>21</v>
      </c>
      <c r="C30" s="1145">
        <f t="shared" si="24"/>
        <v>50</v>
      </c>
      <c r="D30" s="1152">
        <v>50</v>
      </c>
      <c r="E30" s="1152">
        <v>0</v>
      </c>
      <c r="F30" s="1152">
        <v>0</v>
      </c>
      <c r="G30" s="1153">
        <v>0</v>
      </c>
      <c r="H30" s="605">
        <f t="shared" ref="H30:H33" si="27">I30+J30+K30</f>
        <v>50</v>
      </c>
      <c r="I30" s="1152">
        <v>50</v>
      </c>
      <c r="J30" s="1152">
        <v>0</v>
      </c>
      <c r="K30" s="1152">
        <v>0</v>
      </c>
      <c r="L30" s="1154">
        <v>0</v>
      </c>
      <c r="M30" s="605">
        <f t="shared" si="26"/>
        <v>47.9</v>
      </c>
      <c r="N30" s="1152">
        <v>47.9</v>
      </c>
      <c r="O30" s="1152">
        <v>0</v>
      </c>
      <c r="P30" s="1152">
        <v>0</v>
      </c>
      <c r="Q30" s="963">
        <v>0</v>
      </c>
      <c r="R30" s="811"/>
      <c r="S30" s="804"/>
    </row>
    <row r="31" spans="1:19" ht="27" customHeight="1" x14ac:dyDescent="0.25">
      <c r="A31" s="813"/>
      <c r="B31" s="246" t="s">
        <v>22</v>
      </c>
      <c r="C31" s="1145">
        <f t="shared" si="24"/>
        <v>5</v>
      </c>
      <c r="D31" s="1152">
        <v>5</v>
      </c>
      <c r="E31" s="1152">
        <v>0</v>
      </c>
      <c r="F31" s="1152">
        <v>0</v>
      </c>
      <c r="G31" s="1153">
        <v>0</v>
      </c>
      <c r="H31" s="605">
        <f t="shared" si="27"/>
        <v>5</v>
      </c>
      <c r="I31" s="1152">
        <v>5</v>
      </c>
      <c r="J31" s="1152">
        <v>0</v>
      </c>
      <c r="K31" s="1152">
        <v>0</v>
      </c>
      <c r="L31" s="1154">
        <v>0</v>
      </c>
      <c r="M31" s="605">
        <f t="shared" si="26"/>
        <v>0</v>
      </c>
      <c r="N31" s="1152">
        <v>0</v>
      </c>
      <c r="O31" s="1152">
        <v>0</v>
      </c>
      <c r="P31" s="1152">
        <v>0</v>
      </c>
      <c r="Q31" s="963">
        <v>0</v>
      </c>
      <c r="R31" s="811"/>
      <c r="S31" s="804"/>
    </row>
    <row r="32" spans="1:19" ht="33" customHeight="1" x14ac:dyDescent="0.25">
      <c r="A32" s="814"/>
      <c r="B32" s="246" t="s">
        <v>23</v>
      </c>
      <c r="C32" s="1155">
        <f t="shared" si="24"/>
        <v>5</v>
      </c>
      <c r="D32" s="1152">
        <v>5</v>
      </c>
      <c r="E32" s="1152">
        <v>0</v>
      </c>
      <c r="F32" s="1152">
        <v>0</v>
      </c>
      <c r="G32" s="1156">
        <v>0</v>
      </c>
      <c r="H32" s="607">
        <f t="shared" si="27"/>
        <v>5</v>
      </c>
      <c r="I32" s="1152">
        <v>5</v>
      </c>
      <c r="J32" s="1152">
        <v>0</v>
      </c>
      <c r="K32" s="1152">
        <v>0</v>
      </c>
      <c r="L32" s="1157">
        <v>0</v>
      </c>
      <c r="M32" s="607">
        <f t="shared" si="26"/>
        <v>0</v>
      </c>
      <c r="N32" s="1152">
        <v>0</v>
      </c>
      <c r="O32" s="1152">
        <v>0</v>
      </c>
      <c r="P32" s="1152">
        <v>0</v>
      </c>
      <c r="Q32" s="963">
        <v>0</v>
      </c>
      <c r="R32" s="811"/>
      <c r="S32" s="804"/>
    </row>
    <row r="33" spans="1:19" ht="44.25" customHeight="1" x14ac:dyDescent="0.25">
      <c r="A33" s="814"/>
      <c r="B33" s="246" t="s">
        <v>24</v>
      </c>
      <c r="C33" s="1155">
        <f t="shared" si="24"/>
        <v>20</v>
      </c>
      <c r="D33" s="1152">
        <v>20</v>
      </c>
      <c r="E33" s="1152">
        <v>0</v>
      </c>
      <c r="F33" s="1152">
        <v>0</v>
      </c>
      <c r="G33" s="1156">
        <v>0</v>
      </c>
      <c r="H33" s="607">
        <f t="shared" si="27"/>
        <v>20</v>
      </c>
      <c r="I33" s="1152">
        <v>20</v>
      </c>
      <c r="J33" s="1152">
        <v>0</v>
      </c>
      <c r="K33" s="1152">
        <v>0</v>
      </c>
      <c r="L33" s="1157">
        <v>0</v>
      </c>
      <c r="M33" s="607">
        <f t="shared" si="26"/>
        <v>0</v>
      </c>
      <c r="N33" s="1152">
        <v>0</v>
      </c>
      <c r="O33" s="1152">
        <v>0</v>
      </c>
      <c r="P33" s="1152">
        <v>0</v>
      </c>
      <c r="Q33" s="963">
        <v>0</v>
      </c>
      <c r="R33" s="811"/>
      <c r="S33" s="804"/>
    </row>
    <row r="34" spans="1:19" ht="40.5" customHeight="1" x14ac:dyDescent="0.25">
      <c r="A34" s="815" t="s">
        <v>402</v>
      </c>
      <c r="B34" s="905" t="s">
        <v>566</v>
      </c>
      <c r="C34" s="1151">
        <f>SUM(D34:G34)</f>
        <v>120</v>
      </c>
      <c r="D34" s="1158">
        <f>SUM(D35:D38)</f>
        <v>120</v>
      </c>
      <c r="E34" s="1158">
        <f t="shared" ref="E34:G34" si="28">SUM(E35:E38)</f>
        <v>0</v>
      </c>
      <c r="F34" s="1158">
        <f t="shared" si="28"/>
        <v>0</v>
      </c>
      <c r="G34" s="1159">
        <f t="shared" si="28"/>
        <v>0</v>
      </c>
      <c r="H34" s="945">
        <f>SUM(I34:L34)</f>
        <v>120</v>
      </c>
      <c r="I34" s="1158">
        <v>120</v>
      </c>
      <c r="J34" s="1158">
        <f t="shared" ref="J34:L34" si="29">SUM(J35:J38)</f>
        <v>0</v>
      </c>
      <c r="K34" s="1158">
        <f t="shared" si="29"/>
        <v>0</v>
      </c>
      <c r="L34" s="1160">
        <f t="shared" si="29"/>
        <v>0</v>
      </c>
      <c r="M34" s="945">
        <f>SUM(N34:Q34)</f>
        <v>52.7</v>
      </c>
      <c r="N34" s="1158">
        <f t="shared" ref="N34:Q34" si="30">SUM(N35:N38)</f>
        <v>52.7</v>
      </c>
      <c r="O34" s="1158">
        <f t="shared" si="30"/>
        <v>0</v>
      </c>
      <c r="P34" s="1158">
        <f t="shared" si="30"/>
        <v>0</v>
      </c>
      <c r="Q34" s="962">
        <f t="shared" si="30"/>
        <v>0</v>
      </c>
      <c r="R34" s="816">
        <f>M34/C34*100</f>
        <v>43.916666666666671</v>
      </c>
      <c r="S34" s="804"/>
    </row>
    <row r="35" spans="1:19" ht="50.25" customHeight="1" x14ac:dyDescent="0.25">
      <c r="A35" s="817"/>
      <c r="B35" s="246" t="s">
        <v>36</v>
      </c>
      <c r="C35" s="1145">
        <f t="shared" si="24"/>
        <v>40</v>
      </c>
      <c r="D35" s="1161">
        <v>40</v>
      </c>
      <c r="E35" s="1145">
        <v>0</v>
      </c>
      <c r="F35" s="1152">
        <v>0</v>
      </c>
      <c r="G35" s="1162">
        <v>0</v>
      </c>
      <c r="H35" s="605">
        <f t="shared" ref="H35:H38" si="31">I35+J35+K35</f>
        <v>40</v>
      </c>
      <c r="I35" s="1161">
        <v>40</v>
      </c>
      <c r="J35" s="1163">
        <v>0</v>
      </c>
      <c r="K35" s="277">
        <v>0</v>
      </c>
      <c r="L35" s="1146">
        <v>0</v>
      </c>
      <c r="M35" s="605">
        <f t="shared" si="26"/>
        <v>52.7</v>
      </c>
      <c r="N35" s="1161">
        <v>52.7</v>
      </c>
      <c r="O35" s="1145">
        <v>0</v>
      </c>
      <c r="P35" s="1152">
        <v>0</v>
      </c>
      <c r="Q35" s="963">
        <v>0</v>
      </c>
      <c r="R35" s="811"/>
      <c r="S35" s="804"/>
    </row>
    <row r="36" spans="1:19" ht="77.25" customHeight="1" x14ac:dyDescent="0.25">
      <c r="A36" s="818"/>
      <c r="B36" s="246" t="s">
        <v>37</v>
      </c>
      <c r="C36" s="1145">
        <f t="shared" si="24"/>
        <v>15</v>
      </c>
      <c r="D36" s="1161">
        <v>15</v>
      </c>
      <c r="E36" s="1145">
        <v>0</v>
      </c>
      <c r="F36" s="1152">
        <v>0</v>
      </c>
      <c r="G36" s="1162">
        <v>0</v>
      </c>
      <c r="H36" s="605">
        <f t="shared" si="31"/>
        <v>15</v>
      </c>
      <c r="I36" s="1161">
        <v>15</v>
      </c>
      <c r="J36" s="1163">
        <v>0</v>
      </c>
      <c r="K36" s="277">
        <v>0</v>
      </c>
      <c r="L36" s="1146">
        <v>0</v>
      </c>
      <c r="M36" s="605">
        <f t="shared" si="26"/>
        <v>0</v>
      </c>
      <c r="N36" s="1161">
        <v>0</v>
      </c>
      <c r="O36" s="1145">
        <v>0</v>
      </c>
      <c r="P36" s="1152">
        <v>0</v>
      </c>
      <c r="Q36" s="963">
        <v>0</v>
      </c>
      <c r="R36" s="811"/>
      <c r="S36" s="804"/>
    </row>
    <row r="37" spans="1:19" ht="50.25" customHeight="1" x14ac:dyDescent="0.25">
      <c r="A37" s="818"/>
      <c r="B37" s="246" t="s">
        <v>38</v>
      </c>
      <c r="C37" s="1145">
        <f t="shared" si="24"/>
        <v>5</v>
      </c>
      <c r="D37" s="1161">
        <v>5</v>
      </c>
      <c r="E37" s="1145">
        <v>0</v>
      </c>
      <c r="F37" s="1152">
        <v>0</v>
      </c>
      <c r="G37" s="1162">
        <v>0</v>
      </c>
      <c r="H37" s="605">
        <f t="shared" si="31"/>
        <v>5</v>
      </c>
      <c r="I37" s="1161">
        <v>5</v>
      </c>
      <c r="J37" s="1163">
        <v>0</v>
      </c>
      <c r="K37" s="277">
        <v>0</v>
      </c>
      <c r="L37" s="1146">
        <v>0</v>
      </c>
      <c r="M37" s="605">
        <f t="shared" si="26"/>
        <v>0</v>
      </c>
      <c r="N37" s="1161">
        <v>0</v>
      </c>
      <c r="O37" s="1145">
        <v>0</v>
      </c>
      <c r="P37" s="1152">
        <v>0</v>
      </c>
      <c r="Q37" s="963">
        <v>0</v>
      </c>
      <c r="R37" s="811"/>
      <c r="S37" s="804"/>
    </row>
    <row r="38" spans="1:19" ht="29.25" customHeight="1" x14ac:dyDescent="0.25">
      <c r="A38" s="818"/>
      <c r="B38" s="246" t="s">
        <v>39</v>
      </c>
      <c r="C38" s="1145">
        <f t="shared" si="24"/>
        <v>60</v>
      </c>
      <c r="D38" s="1161">
        <v>60</v>
      </c>
      <c r="E38" s="1145">
        <v>0</v>
      </c>
      <c r="F38" s="1152">
        <v>0</v>
      </c>
      <c r="G38" s="1162">
        <v>0</v>
      </c>
      <c r="H38" s="605">
        <f t="shared" si="31"/>
        <v>60</v>
      </c>
      <c r="I38" s="1161">
        <v>60</v>
      </c>
      <c r="J38" s="1163">
        <v>0</v>
      </c>
      <c r="K38" s="277">
        <v>0</v>
      </c>
      <c r="L38" s="1146">
        <v>0</v>
      </c>
      <c r="M38" s="605">
        <f t="shared" si="26"/>
        <v>0</v>
      </c>
      <c r="N38" s="1161">
        <v>0</v>
      </c>
      <c r="O38" s="1145">
        <v>0</v>
      </c>
      <c r="P38" s="1152">
        <v>0</v>
      </c>
      <c r="Q38" s="963">
        <v>0</v>
      </c>
      <c r="R38" s="811"/>
      <c r="S38" s="804"/>
    </row>
    <row r="39" spans="1:19" ht="24" customHeight="1" x14ac:dyDescent="0.25">
      <c r="A39" s="819" t="s">
        <v>403</v>
      </c>
      <c r="B39" s="906" t="s">
        <v>568</v>
      </c>
      <c r="C39" s="1151">
        <f>SUM(D39:G39)</f>
        <v>75</v>
      </c>
      <c r="D39" s="1164">
        <f>SUM(D40:D45)</f>
        <v>75</v>
      </c>
      <c r="E39" s="1164">
        <f t="shared" ref="E39:G39" si="32">SUM(E40:E45)</f>
        <v>0</v>
      </c>
      <c r="F39" s="1164">
        <f t="shared" si="32"/>
        <v>0</v>
      </c>
      <c r="G39" s="1165">
        <f t="shared" si="32"/>
        <v>0</v>
      </c>
      <c r="H39" s="945">
        <f>SUM(I39:L39)</f>
        <v>75</v>
      </c>
      <c r="I39" s="1164">
        <f t="shared" ref="I39:L39" si="33">SUM(I40:I45)</f>
        <v>75</v>
      </c>
      <c r="J39" s="1164">
        <f t="shared" si="33"/>
        <v>0</v>
      </c>
      <c r="K39" s="1164">
        <f t="shared" si="33"/>
        <v>0</v>
      </c>
      <c r="L39" s="1166">
        <f t="shared" si="33"/>
        <v>0</v>
      </c>
      <c r="M39" s="945">
        <f>SUM(N39:Q39)</f>
        <v>10.5</v>
      </c>
      <c r="N39" s="1164">
        <f t="shared" ref="N39:Q39" si="34">SUM(N40:N45)</f>
        <v>10.5</v>
      </c>
      <c r="O39" s="1164">
        <f t="shared" si="34"/>
        <v>0</v>
      </c>
      <c r="P39" s="1164">
        <f t="shared" si="34"/>
        <v>0</v>
      </c>
      <c r="Q39" s="962">
        <f t="shared" si="34"/>
        <v>0</v>
      </c>
      <c r="R39" s="816">
        <f>M39/C39*100</f>
        <v>14.000000000000002</v>
      </c>
      <c r="S39" s="804"/>
    </row>
    <row r="40" spans="1:19" ht="42.75" customHeight="1" x14ac:dyDescent="0.25">
      <c r="A40" s="817"/>
      <c r="B40" s="246" t="s">
        <v>44</v>
      </c>
      <c r="C40" s="1163">
        <f t="shared" ref="C40:C45" si="35">D40</f>
        <v>5</v>
      </c>
      <c r="D40" s="1167">
        <v>5</v>
      </c>
      <c r="E40" s="1163">
        <v>0</v>
      </c>
      <c r="F40" s="277">
        <v>0</v>
      </c>
      <c r="G40" s="606">
        <v>0</v>
      </c>
      <c r="H40" s="1168">
        <f t="shared" ref="H40:H45" si="36">I40+J40+K40</f>
        <v>5</v>
      </c>
      <c r="I40" s="1167">
        <v>5</v>
      </c>
      <c r="J40" s="1163">
        <v>0</v>
      </c>
      <c r="K40" s="277">
        <v>0</v>
      </c>
      <c r="L40" s="1146">
        <v>0</v>
      </c>
      <c r="M40" s="1168">
        <f t="shared" ref="M40:M45" si="37">N40</f>
        <v>0</v>
      </c>
      <c r="N40" s="1167">
        <v>0</v>
      </c>
      <c r="O40" s="1163">
        <v>0</v>
      </c>
      <c r="P40" s="277">
        <v>0</v>
      </c>
      <c r="Q40" s="963">
        <v>0</v>
      </c>
      <c r="R40" s="811"/>
      <c r="S40" s="804"/>
    </row>
    <row r="41" spans="1:19" ht="22.5" customHeight="1" x14ac:dyDescent="0.25">
      <c r="A41" s="817"/>
      <c r="B41" s="246" t="s">
        <v>45</v>
      </c>
      <c r="C41" s="1163">
        <f t="shared" si="35"/>
        <v>45</v>
      </c>
      <c r="D41" s="1167">
        <v>45</v>
      </c>
      <c r="E41" s="1163">
        <v>0</v>
      </c>
      <c r="F41" s="277">
        <v>0</v>
      </c>
      <c r="G41" s="606">
        <v>0</v>
      </c>
      <c r="H41" s="1168">
        <f t="shared" si="36"/>
        <v>45</v>
      </c>
      <c r="I41" s="1167">
        <v>45</v>
      </c>
      <c r="J41" s="1163">
        <v>0</v>
      </c>
      <c r="K41" s="277">
        <v>0</v>
      </c>
      <c r="L41" s="1146">
        <v>0</v>
      </c>
      <c r="M41" s="1168">
        <f t="shared" si="37"/>
        <v>0</v>
      </c>
      <c r="N41" s="1167">
        <v>0</v>
      </c>
      <c r="O41" s="1163">
        <v>0</v>
      </c>
      <c r="P41" s="277">
        <v>0</v>
      </c>
      <c r="Q41" s="963">
        <v>0</v>
      </c>
      <c r="R41" s="811"/>
      <c r="S41" s="804"/>
    </row>
    <row r="42" spans="1:19" ht="30.75" customHeight="1" x14ac:dyDescent="0.25">
      <c r="A42" s="817"/>
      <c r="B42" s="246" t="s">
        <v>46</v>
      </c>
      <c r="C42" s="1169">
        <f t="shared" si="35"/>
        <v>0</v>
      </c>
      <c r="D42" s="1167">
        <v>0</v>
      </c>
      <c r="E42" s="1163">
        <v>0</v>
      </c>
      <c r="F42" s="277">
        <v>0</v>
      </c>
      <c r="G42" s="606">
        <v>0</v>
      </c>
      <c r="H42" s="1168">
        <f t="shared" si="36"/>
        <v>0</v>
      </c>
      <c r="I42" s="1167">
        <v>0</v>
      </c>
      <c r="J42" s="1163">
        <v>0</v>
      </c>
      <c r="K42" s="277">
        <v>0</v>
      </c>
      <c r="L42" s="1146">
        <v>0</v>
      </c>
      <c r="M42" s="1170">
        <f t="shared" si="37"/>
        <v>0</v>
      </c>
      <c r="N42" s="1167">
        <v>0</v>
      </c>
      <c r="O42" s="1163">
        <v>0</v>
      </c>
      <c r="P42" s="277">
        <v>0</v>
      </c>
      <c r="Q42" s="963">
        <v>0</v>
      </c>
      <c r="R42" s="811"/>
      <c r="S42" s="804"/>
    </row>
    <row r="43" spans="1:19" ht="29.25" customHeight="1" x14ac:dyDescent="0.25">
      <c r="A43" s="817"/>
      <c r="B43" s="246" t="s">
        <v>47</v>
      </c>
      <c r="C43" s="1163">
        <f t="shared" si="35"/>
        <v>10</v>
      </c>
      <c r="D43" s="1167">
        <v>10</v>
      </c>
      <c r="E43" s="1163">
        <v>0</v>
      </c>
      <c r="F43" s="277">
        <v>0</v>
      </c>
      <c r="G43" s="606">
        <v>0</v>
      </c>
      <c r="H43" s="1168">
        <f t="shared" si="36"/>
        <v>10</v>
      </c>
      <c r="I43" s="1167">
        <v>10</v>
      </c>
      <c r="J43" s="1163">
        <v>0</v>
      </c>
      <c r="K43" s="277">
        <v>0</v>
      </c>
      <c r="L43" s="1146">
        <v>0</v>
      </c>
      <c r="M43" s="1168">
        <f t="shared" si="37"/>
        <v>10.5</v>
      </c>
      <c r="N43" s="1167">
        <v>10.5</v>
      </c>
      <c r="O43" s="1163">
        <v>0</v>
      </c>
      <c r="P43" s="277">
        <v>0</v>
      </c>
      <c r="Q43" s="963">
        <v>0</v>
      </c>
      <c r="R43" s="811"/>
      <c r="S43" s="804"/>
    </row>
    <row r="44" spans="1:19" ht="18.75" customHeight="1" x14ac:dyDescent="0.25">
      <c r="A44" s="817"/>
      <c r="B44" s="246" t="s">
        <v>48</v>
      </c>
      <c r="C44" s="1163">
        <f t="shared" si="35"/>
        <v>0</v>
      </c>
      <c r="D44" s="1167">
        <v>0</v>
      </c>
      <c r="E44" s="1163">
        <v>0</v>
      </c>
      <c r="F44" s="277">
        <v>0</v>
      </c>
      <c r="G44" s="606">
        <v>0</v>
      </c>
      <c r="H44" s="1168">
        <f t="shared" si="36"/>
        <v>0</v>
      </c>
      <c r="I44" s="1167">
        <v>0</v>
      </c>
      <c r="J44" s="1163">
        <v>0</v>
      </c>
      <c r="K44" s="277">
        <v>0</v>
      </c>
      <c r="L44" s="1146">
        <v>0</v>
      </c>
      <c r="M44" s="1168">
        <f t="shared" si="37"/>
        <v>0</v>
      </c>
      <c r="N44" s="1167">
        <v>0</v>
      </c>
      <c r="O44" s="1163">
        <v>0</v>
      </c>
      <c r="P44" s="277">
        <v>0</v>
      </c>
      <c r="Q44" s="963">
        <v>0</v>
      </c>
      <c r="R44" s="811"/>
      <c r="S44" s="804"/>
    </row>
    <row r="45" spans="1:19" ht="56.25" customHeight="1" x14ac:dyDescent="0.25">
      <c r="A45" s="817"/>
      <c r="B45" s="907" t="s">
        <v>49</v>
      </c>
      <c r="C45" s="609">
        <f t="shared" si="35"/>
        <v>15</v>
      </c>
      <c r="D45" s="1171">
        <v>15</v>
      </c>
      <c r="E45" s="609">
        <v>0</v>
      </c>
      <c r="F45" s="608">
        <v>0</v>
      </c>
      <c r="G45" s="1172">
        <v>0</v>
      </c>
      <c r="H45" s="1173">
        <f t="shared" si="36"/>
        <v>15</v>
      </c>
      <c r="I45" s="1171">
        <v>15</v>
      </c>
      <c r="J45" s="609">
        <v>0</v>
      </c>
      <c r="K45" s="608">
        <v>0</v>
      </c>
      <c r="L45" s="1174">
        <v>0</v>
      </c>
      <c r="M45" s="1173">
        <f t="shared" si="37"/>
        <v>0</v>
      </c>
      <c r="N45" s="1171">
        <v>0</v>
      </c>
      <c r="O45" s="609">
        <v>0</v>
      </c>
      <c r="P45" s="608">
        <v>0</v>
      </c>
      <c r="Q45" s="963">
        <v>0</v>
      </c>
      <c r="R45" s="820"/>
      <c r="S45" s="804"/>
    </row>
    <row r="46" spans="1:19" ht="48.75" x14ac:dyDescent="0.25">
      <c r="A46" s="821" t="s">
        <v>404</v>
      </c>
      <c r="B46" s="908" t="s">
        <v>567</v>
      </c>
      <c r="C46" s="1151">
        <f>SUM(D46:G46)</f>
        <v>120</v>
      </c>
      <c r="D46" s="802">
        <f>SUM(D47:D51)</f>
        <v>120</v>
      </c>
      <c r="E46" s="802">
        <f t="shared" ref="E46:G46" si="38">SUM(E47:E51)</f>
        <v>0</v>
      </c>
      <c r="F46" s="802">
        <f t="shared" si="38"/>
        <v>0</v>
      </c>
      <c r="G46" s="1175">
        <f t="shared" si="38"/>
        <v>0</v>
      </c>
      <c r="H46" s="945">
        <f>SUM(I46:L46)</f>
        <v>120</v>
      </c>
      <c r="I46" s="802">
        <f t="shared" ref="I46:L46" si="39">SUM(I47:I51)</f>
        <v>120</v>
      </c>
      <c r="J46" s="802">
        <f t="shared" si="39"/>
        <v>0</v>
      </c>
      <c r="K46" s="802">
        <f t="shared" si="39"/>
        <v>0</v>
      </c>
      <c r="L46" s="1176">
        <f t="shared" si="39"/>
        <v>0</v>
      </c>
      <c r="M46" s="945">
        <f>SUM(N46:Q46)</f>
        <v>30.2</v>
      </c>
      <c r="N46" s="802">
        <f t="shared" ref="N46:Q46" si="40">SUM(N47:N51)</f>
        <v>30.2</v>
      </c>
      <c r="O46" s="802">
        <f t="shared" si="40"/>
        <v>0</v>
      </c>
      <c r="P46" s="802">
        <f t="shared" si="40"/>
        <v>0</v>
      </c>
      <c r="Q46" s="962">
        <f t="shared" si="40"/>
        <v>0</v>
      </c>
      <c r="R46" s="816">
        <f>M46/C46*100</f>
        <v>25.166666666666664</v>
      </c>
      <c r="S46" s="804"/>
    </row>
    <row r="47" spans="1:19" ht="64.5" customHeight="1" x14ac:dyDescent="0.25">
      <c r="A47" s="822"/>
      <c r="B47" s="909" t="s">
        <v>57</v>
      </c>
      <c r="C47" s="1177">
        <f t="shared" ref="C47:C53" si="41">D47</f>
        <v>40</v>
      </c>
      <c r="D47" s="1178">
        <v>40</v>
      </c>
      <c r="E47" s="1179">
        <v>0</v>
      </c>
      <c r="F47" s="611">
        <v>0</v>
      </c>
      <c r="G47" s="612">
        <v>0</v>
      </c>
      <c r="H47" s="610">
        <f>I47+J47+K47</f>
        <v>40</v>
      </c>
      <c r="I47" s="1178">
        <v>40</v>
      </c>
      <c r="J47" s="1179">
        <v>0</v>
      </c>
      <c r="K47" s="611">
        <v>0</v>
      </c>
      <c r="L47" s="1180">
        <v>0</v>
      </c>
      <c r="M47" s="610">
        <f t="shared" ref="M47:M53" si="42">N47</f>
        <v>0</v>
      </c>
      <c r="N47" s="1178">
        <v>0</v>
      </c>
      <c r="O47" s="1179">
        <v>0</v>
      </c>
      <c r="P47" s="611">
        <v>0</v>
      </c>
      <c r="Q47" s="963">
        <v>0</v>
      </c>
      <c r="R47" s="823"/>
      <c r="S47" s="804"/>
    </row>
    <row r="48" spans="1:19" ht="28.5" customHeight="1" x14ac:dyDescent="0.25">
      <c r="A48" s="824"/>
      <c r="B48" s="246" t="s">
        <v>58</v>
      </c>
      <c r="C48" s="1145">
        <f t="shared" si="41"/>
        <v>5</v>
      </c>
      <c r="D48" s="1167">
        <v>5</v>
      </c>
      <c r="E48" s="1163">
        <v>0</v>
      </c>
      <c r="F48" s="277">
        <v>0</v>
      </c>
      <c r="G48" s="606">
        <v>0</v>
      </c>
      <c r="H48" s="605">
        <f t="shared" ref="H48:H51" si="43">I48+J48+K48</f>
        <v>5</v>
      </c>
      <c r="I48" s="1167">
        <v>5</v>
      </c>
      <c r="J48" s="1163">
        <v>0</v>
      </c>
      <c r="K48" s="277">
        <v>0</v>
      </c>
      <c r="L48" s="1146">
        <v>0</v>
      </c>
      <c r="M48" s="605">
        <f t="shared" si="42"/>
        <v>7.7</v>
      </c>
      <c r="N48" s="1167">
        <v>7.7</v>
      </c>
      <c r="O48" s="1163">
        <v>0</v>
      </c>
      <c r="P48" s="277">
        <v>0</v>
      </c>
      <c r="Q48" s="963">
        <v>0</v>
      </c>
      <c r="R48" s="811"/>
      <c r="S48" s="804"/>
    </row>
    <row r="49" spans="1:19" ht="42" customHeight="1" x14ac:dyDescent="0.25">
      <c r="A49" s="824"/>
      <c r="B49" s="246" t="s">
        <v>59</v>
      </c>
      <c r="C49" s="1145">
        <f t="shared" si="41"/>
        <v>5</v>
      </c>
      <c r="D49" s="1167">
        <v>5</v>
      </c>
      <c r="E49" s="1163">
        <v>0</v>
      </c>
      <c r="F49" s="277">
        <v>0</v>
      </c>
      <c r="G49" s="606">
        <v>0</v>
      </c>
      <c r="H49" s="605">
        <f t="shared" si="43"/>
        <v>5</v>
      </c>
      <c r="I49" s="1167">
        <v>5</v>
      </c>
      <c r="J49" s="1163">
        <v>0</v>
      </c>
      <c r="K49" s="277">
        <v>0</v>
      </c>
      <c r="L49" s="1146">
        <v>0</v>
      </c>
      <c r="M49" s="605">
        <f t="shared" si="42"/>
        <v>0</v>
      </c>
      <c r="N49" s="1167">
        <v>0</v>
      </c>
      <c r="O49" s="1163">
        <v>0</v>
      </c>
      <c r="P49" s="277">
        <v>0</v>
      </c>
      <c r="Q49" s="963">
        <v>0</v>
      </c>
      <c r="R49" s="811"/>
      <c r="S49" s="804"/>
    </row>
    <row r="50" spans="1:19" ht="41.25" customHeight="1" x14ac:dyDescent="0.25">
      <c r="A50" s="824"/>
      <c r="B50" s="246" t="s">
        <v>60</v>
      </c>
      <c r="C50" s="1145">
        <f t="shared" si="41"/>
        <v>30</v>
      </c>
      <c r="D50" s="1167">
        <v>30</v>
      </c>
      <c r="E50" s="1163">
        <v>0</v>
      </c>
      <c r="F50" s="277">
        <v>0</v>
      </c>
      <c r="G50" s="606">
        <v>0</v>
      </c>
      <c r="H50" s="605">
        <f t="shared" si="43"/>
        <v>30</v>
      </c>
      <c r="I50" s="1167">
        <v>30</v>
      </c>
      <c r="J50" s="1163">
        <v>0</v>
      </c>
      <c r="K50" s="277">
        <v>0</v>
      </c>
      <c r="L50" s="1146">
        <v>0</v>
      </c>
      <c r="M50" s="605">
        <f t="shared" si="42"/>
        <v>22.5</v>
      </c>
      <c r="N50" s="1167">
        <v>22.5</v>
      </c>
      <c r="O50" s="1163">
        <v>0</v>
      </c>
      <c r="P50" s="277">
        <v>0</v>
      </c>
      <c r="Q50" s="963">
        <v>0</v>
      </c>
      <c r="R50" s="811"/>
      <c r="S50" s="804"/>
    </row>
    <row r="51" spans="1:19" ht="47.25" customHeight="1" x14ac:dyDescent="0.25">
      <c r="A51" s="824"/>
      <c r="B51" s="246" t="s">
        <v>61</v>
      </c>
      <c r="C51" s="1145">
        <f t="shared" si="41"/>
        <v>40</v>
      </c>
      <c r="D51" s="1167">
        <v>40</v>
      </c>
      <c r="E51" s="1163">
        <v>0</v>
      </c>
      <c r="F51" s="277">
        <v>0</v>
      </c>
      <c r="G51" s="606">
        <v>0</v>
      </c>
      <c r="H51" s="605">
        <f t="shared" si="43"/>
        <v>40</v>
      </c>
      <c r="I51" s="1167">
        <v>40</v>
      </c>
      <c r="J51" s="1163">
        <v>0</v>
      </c>
      <c r="K51" s="277">
        <v>0</v>
      </c>
      <c r="L51" s="1146">
        <v>0</v>
      </c>
      <c r="M51" s="605">
        <f t="shared" si="42"/>
        <v>0</v>
      </c>
      <c r="N51" s="1167">
        <v>0</v>
      </c>
      <c r="O51" s="1163">
        <v>0</v>
      </c>
      <c r="P51" s="277">
        <v>0</v>
      </c>
      <c r="Q51" s="963">
        <v>0</v>
      </c>
      <c r="R51" s="811"/>
      <c r="S51" s="804"/>
    </row>
    <row r="52" spans="1:19" ht="24" x14ac:dyDescent="0.25">
      <c r="A52" s="810"/>
      <c r="B52" s="903" t="s">
        <v>569</v>
      </c>
      <c r="C52" s="1139">
        <f>SUM(D52:G52)</f>
        <v>25</v>
      </c>
      <c r="D52" s="1139">
        <f>SUM(D53)</f>
        <v>25</v>
      </c>
      <c r="E52" s="1139">
        <f t="shared" ref="E52:G52" si="44">SUM(E53)</f>
        <v>0</v>
      </c>
      <c r="F52" s="1140">
        <f t="shared" si="44"/>
        <v>0</v>
      </c>
      <c r="G52" s="1141">
        <f t="shared" si="44"/>
        <v>0</v>
      </c>
      <c r="H52" s="1142">
        <f>SUM(I52:L52)</f>
        <v>25</v>
      </c>
      <c r="I52" s="1139">
        <f t="shared" ref="I52:L52" si="45">SUM(I53)</f>
        <v>25</v>
      </c>
      <c r="J52" s="1139">
        <f t="shared" si="45"/>
        <v>0</v>
      </c>
      <c r="K52" s="1140">
        <f t="shared" si="45"/>
        <v>0</v>
      </c>
      <c r="L52" s="1143">
        <f t="shared" si="45"/>
        <v>0</v>
      </c>
      <c r="M52" s="1142">
        <f>SUM(N52:Q52)</f>
        <v>0</v>
      </c>
      <c r="N52" s="1139">
        <f t="shared" ref="N52:Q52" si="46">SUM(N53)</f>
        <v>0</v>
      </c>
      <c r="O52" s="1139">
        <f t="shared" si="46"/>
        <v>0</v>
      </c>
      <c r="P52" s="1140">
        <f t="shared" si="46"/>
        <v>0</v>
      </c>
      <c r="Q52" s="1144">
        <f t="shared" si="46"/>
        <v>0</v>
      </c>
      <c r="R52" s="809">
        <f>M52/C52*100</f>
        <v>0</v>
      </c>
      <c r="S52" s="804"/>
    </row>
    <row r="53" spans="1:19" ht="49.5" customHeight="1" x14ac:dyDescent="0.25">
      <c r="A53" s="810" t="s">
        <v>40</v>
      </c>
      <c r="B53" s="246" t="s">
        <v>67</v>
      </c>
      <c r="C53" s="1163">
        <f t="shared" si="41"/>
        <v>25</v>
      </c>
      <c r="D53" s="277">
        <v>25</v>
      </c>
      <c r="E53" s="277">
        <v>0</v>
      </c>
      <c r="F53" s="277">
        <v>0</v>
      </c>
      <c r="G53" s="606">
        <v>0</v>
      </c>
      <c r="H53" s="1168">
        <f t="shared" ref="H53:H68" si="47">I53+J53+K53</f>
        <v>25</v>
      </c>
      <c r="I53" s="277">
        <v>25</v>
      </c>
      <c r="J53" s="277">
        <v>0</v>
      </c>
      <c r="K53" s="277">
        <v>0</v>
      </c>
      <c r="L53" s="1146">
        <v>0</v>
      </c>
      <c r="M53" s="1168">
        <f t="shared" si="42"/>
        <v>0</v>
      </c>
      <c r="N53" s="277">
        <v>0</v>
      </c>
      <c r="O53" s="277">
        <v>0</v>
      </c>
      <c r="P53" s="277">
        <v>0</v>
      </c>
      <c r="Q53" s="963">
        <v>0</v>
      </c>
      <c r="R53" s="811"/>
      <c r="S53" s="804"/>
    </row>
    <row r="54" spans="1:19" ht="39.75" customHeight="1" x14ac:dyDescent="0.25">
      <c r="A54" s="300"/>
      <c r="B54" s="910" t="s">
        <v>16</v>
      </c>
      <c r="C54" s="1182">
        <f>SUM(D54:G54)</f>
        <v>169.2</v>
      </c>
      <c r="D54" s="1183">
        <f>SUM(D55:D56)</f>
        <v>28.9</v>
      </c>
      <c r="E54" s="462">
        <f t="shared" ref="E54:G54" si="48">SUM(E55:E56)</f>
        <v>127.7</v>
      </c>
      <c r="F54" s="462">
        <f t="shared" si="48"/>
        <v>12.6</v>
      </c>
      <c r="G54" s="1184">
        <f t="shared" si="48"/>
        <v>0</v>
      </c>
      <c r="H54" s="1185">
        <f>SUM(I54:L54)</f>
        <v>169.2</v>
      </c>
      <c r="I54" s="462">
        <f t="shared" ref="I54:L54" si="49">SUM(I55:I56)</f>
        <v>28.9</v>
      </c>
      <c r="J54" s="462">
        <f t="shared" si="49"/>
        <v>127.7</v>
      </c>
      <c r="K54" s="462">
        <f t="shared" si="49"/>
        <v>12.6</v>
      </c>
      <c r="L54" s="1186">
        <f t="shared" si="49"/>
        <v>0</v>
      </c>
      <c r="M54" s="1187">
        <f>SUM(N54:Q54)</f>
        <v>0</v>
      </c>
      <c r="N54" s="1183">
        <f t="shared" ref="N54:Q54" si="50">SUM(N55:N56)</f>
        <v>0</v>
      </c>
      <c r="O54" s="462">
        <f t="shared" si="50"/>
        <v>0</v>
      </c>
      <c r="P54" s="462">
        <f t="shared" si="50"/>
        <v>0</v>
      </c>
      <c r="Q54" s="960">
        <f t="shared" si="50"/>
        <v>0</v>
      </c>
      <c r="R54" s="825">
        <f>M54/C54*100</f>
        <v>0</v>
      </c>
      <c r="S54" s="804"/>
    </row>
    <row r="55" spans="1:19" ht="40.5" customHeight="1" x14ac:dyDescent="0.25">
      <c r="A55" s="826"/>
      <c r="B55" s="902" t="s">
        <v>570</v>
      </c>
      <c r="C55" s="1188">
        <v>0</v>
      </c>
      <c r="D55" s="1189">
        <v>0</v>
      </c>
      <c r="E55" s="1140">
        <v>0</v>
      </c>
      <c r="F55" s="1140">
        <v>0</v>
      </c>
      <c r="G55" s="1141">
        <v>0</v>
      </c>
      <c r="H55" s="1190">
        <v>0</v>
      </c>
      <c r="I55" s="1140">
        <v>0</v>
      </c>
      <c r="J55" s="1140">
        <v>0</v>
      </c>
      <c r="K55" s="1140">
        <v>0</v>
      </c>
      <c r="L55" s="1143">
        <v>0</v>
      </c>
      <c r="M55" s="1191">
        <v>0</v>
      </c>
      <c r="N55" s="1189">
        <v>0</v>
      </c>
      <c r="O55" s="1140">
        <v>0</v>
      </c>
      <c r="P55" s="1140">
        <v>0</v>
      </c>
      <c r="Q55" s="1144">
        <v>0</v>
      </c>
      <c r="R55" s="809"/>
      <c r="S55" s="804"/>
    </row>
    <row r="56" spans="1:19" ht="24" x14ac:dyDescent="0.25">
      <c r="A56" s="826"/>
      <c r="B56" s="902" t="s">
        <v>571</v>
      </c>
      <c r="C56" s="1188">
        <f>SUM(D56:G56)</f>
        <v>169.2</v>
      </c>
      <c r="D56" s="1189">
        <f>SUM(D57)</f>
        <v>28.9</v>
      </c>
      <c r="E56" s="1140">
        <f t="shared" ref="E56:G56" si="51">SUM(E57)</f>
        <v>127.7</v>
      </c>
      <c r="F56" s="1140">
        <f t="shared" si="51"/>
        <v>12.6</v>
      </c>
      <c r="G56" s="1141">
        <f t="shared" si="51"/>
        <v>0</v>
      </c>
      <c r="H56" s="1190">
        <f>SUM(I56:L56)</f>
        <v>169.2</v>
      </c>
      <c r="I56" s="1140">
        <f t="shared" ref="I56:L56" si="52">SUM(I57)</f>
        <v>28.9</v>
      </c>
      <c r="J56" s="1140">
        <f t="shared" si="52"/>
        <v>127.7</v>
      </c>
      <c r="K56" s="1140">
        <f t="shared" si="52"/>
        <v>12.6</v>
      </c>
      <c r="L56" s="1143">
        <f t="shared" si="52"/>
        <v>0</v>
      </c>
      <c r="M56" s="1191">
        <f>SUM(N56:Q56)</f>
        <v>0</v>
      </c>
      <c r="N56" s="1189">
        <f t="shared" ref="N56:Q56" si="53">SUM(N57)</f>
        <v>0</v>
      </c>
      <c r="O56" s="1140">
        <f t="shared" si="53"/>
        <v>0</v>
      </c>
      <c r="P56" s="1140">
        <f t="shared" si="53"/>
        <v>0</v>
      </c>
      <c r="Q56" s="1144">
        <f t="shared" si="53"/>
        <v>0</v>
      </c>
      <c r="R56" s="809"/>
      <c r="S56" s="804"/>
    </row>
    <row r="57" spans="1:19" ht="36.75" customHeight="1" x14ac:dyDescent="0.25">
      <c r="A57" s="814" t="s">
        <v>34</v>
      </c>
      <c r="B57" s="246" t="s">
        <v>572</v>
      </c>
      <c r="C57" s="1163">
        <f>D57+E57+F57</f>
        <v>169.2</v>
      </c>
      <c r="D57" s="277">
        <v>28.9</v>
      </c>
      <c r="E57" s="277">
        <v>127.7</v>
      </c>
      <c r="F57" s="277">
        <v>12.6</v>
      </c>
      <c r="G57" s="606">
        <v>0</v>
      </c>
      <c r="H57" s="1168">
        <f t="shared" si="47"/>
        <v>169.2</v>
      </c>
      <c r="I57" s="277">
        <v>28.9</v>
      </c>
      <c r="J57" s="277">
        <v>127.7</v>
      </c>
      <c r="K57" s="277">
        <v>12.6</v>
      </c>
      <c r="L57" s="1146">
        <v>0</v>
      </c>
      <c r="M57" s="1168">
        <f>N57+O57+P57</f>
        <v>0</v>
      </c>
      <c r="N57" s="277">
        <v>0</v>
      </c>
      <c r="O57" s="277">
        <v>0</v>
      </c>
      <c r="P57" s="277">
        <v>0</v>
      </c>
      <c r="Q57" s="963">
        <v>0</v>
      </c>
      <c r="R57" s="811"/>
      <c r="S57" s="804"/>
    </row>
    <row r="58" spans="1:19" ht="60" x14ac:dyDescent="0.25">
      <c r="A58" s="827"/>
      <c r="B58" s="910" t="s">
        <v>17</v>
      </c>
      <c r="C58" s="1192">
        <f>SUM(D58:G58)</f>
        <v>260</v>
      </c>
      <c r="D58" s="1193">
        <f>SUM(D59)</f>
        <v>260</v>
      </c>
      <c r="E58" s="1194">
        <f t="shared" ref="E58:G59" si="54">SUM(E59)</f>
        <v>0</v>
      </c>
      <c r="F58" s="1194">
        <f t="shared" si="54"/>
        <v>0</v>
      </c>
      <c r="G58" s="1195">
        <f t="shared" si="54"/>
        <v>0</v>
      </c>
      <c r="H58" s="1196">
        <f>SUM(I58:L58)</f>
        <v>260</v>
      </c>
      <c r="I58" s="1194">
        <f t="shared" ref="I58:L59" si="55">SUM(I59)</f>
        <v>260</v>
      </c>
      <c r="J58" s="1194">
        <f t="shared" si="55"/>
        <v>0</v>
      </c>
      <c r="K58" s="1194">
        <f t="shared" si="55"/>
        <v>0</v>
      </c>
      <c r="L58" s="1197">
        <f t="shared" si="55"/>
        <v>0</v>
      </c>
      <c r="M58" s="1198">
        <f>SUM(N58:Q58)</f>
        <v>0</v>
      </c>
      <c r="N58" s="1193">
        <f t="shared" ref="N58:Q59" si="56">SUM(N59)</f>
        <v>0</v>
      </c>
      <c r="O58" s="1194">
        <f t="shared" si="56"/>
        <v>0</v>
      </c>
      <c r="P58" s="1194">
        <f t="shared" si="56"/>
        <v>0</v>
      </c>
      <c r="Q58" s="1199">
        <f t="shared" si="56"/>
        <v>0</v>
      </c>
      <c r="R58" s="828">
        <f>M58/C58*100</f>
        <v>0</v>
      </c>
      <c r="S58" s="804"/>
    </row>
    <row r="59" spans="1:19" ht="24" x14ac:dyDescent="0.25">
      <c r="A59" s="812"/>
      <c r="B59" s="902" t="s">
        <v>573</v>
      </c>
      <c r="C59" s="1200">
        <f>SUM(D59:G59)</f>
        <v>260</v>
      </c>
      <c r="D59" s="1189">
        <f>SUM(D60)</f>
        <v>260</v>
      </c>
      <c r="E59" s="1140">
        <f t="shared" si="54"/>
        <v>0</v>
      </c>
      <c r="F59" s="1140">
        <f t="shared" si="54"/>
        <v>0</v>
      </c>
      <c r="G59" s="1201">
        <f t="shared" si="54"/>
        <v>0</v>
      </c>
      <c r="H59" s="1142">
        <f>SUM(I59:L59)</f>
        <v>260</v>
      </c>
      <c r="I59" s="1140">
        <f t="shared" si="55"/>
        <v>260</v>
      </c>
      <c r="J59" s="1140">
        <f t="shared" si="55"/>
        <v>0</v>
      </c>
      <c r="K59" s="1140">
        <f t="shared" si="55"/>
        <v>0</v>
      </c>
      <c r="L59" s="1144">
        <f t="shared" si="55"/>
        <v>0</v>
      </c>
      <c r="M59" s="1202">
        <f>SUM(N59:Q59)</f>
        <v>0</v>
      </c>
      <c r="N59" s="1189">
        <f t="shared" si="56"/>
        <v>0</v>
      </c>
      <c r="O59" s="1140">
        <f t="shared" si="56"/>
        <v>0</v>
      </c>
      <c r="P59" s="1140">
        <f t="shared" si="56"/>
        <v>0</v>
      </c>
      <c r="Q59" s="1144">
        <f t="shared" si="56"/>
        <v>0</v>
      </c>
      <c r="R59" s="809"/>
      <c r="S59" s="804"/>
    </row>
    <row r="60" spans="1:19" ht="24" x14ac:dyDescent="0.25">
      <c r="A60" s="829" t="s">
        <v>26</v>
      </c>
      <c r="B60" s="248" t="s">
        <v>574</v>
      </c>
      <c r="C60" s="1203">
        <f>SUM(D60:G60)</f>
        <v>260</v>
      </c>
      <c r="D60" s="1204">
        <f>SUM(D61:D68)</f>
        <v>260</v>
      </c>
      <c r="E60" s="802">
        <f t="shared" ref="E60:G60" si="57">SUM(E61:E68)</f>
        <v>0</v>
      </c>
      <c r="F60" s="802">
        <f t="shared" si="57"/>
        <v>0</v>
      </c>
      <c r="G60" s="1150">
        <f t="shared" si="57"/>
        <v>0</v>
      </c>
      <c r="H60" s="945">
        <f>SUM(I60:L60)</f>
        <v>260</v>
      </c>
      <c r="I60" s="802">
        <f t="shared" ref="I60:L60" si="58">SUM(I61:I68)</f>
        <v>260</v>
      </c>
      <c r="J60" s="802">
        <f t="shared" si="58"/>
        <v>0</v>
      </c>
      <c r="K60" s="802">
        <f t="shared" si="58"/>
        <v>0</v>
      </c>
      <c r="L60" s="962">
        <f t="shared" si="58"/>
        <v>0</v>
      </c>
      <c r="M60" s="1205">
        <f>SUM(N60:Q60)</f>
        <v>0</v>
      </c>
      <c r="N60" s="1204">
        <f t="shared" ref="N60:Q60" si="59">SUM(N61:N68)</f>
        <v>0</v>
      </c>
      <c r="O60" s="802">
        <f t="shared" si="59"/>
        <v>0</v>
      </c>
      <c r="P60" s="802">
        <f t="shared" si="59"/>
        <v>0</v>
      </c>
      <c r="Q60" s="962">
        <f t="shared" si="59"/>
        <v>0</v>
      </c>
      <c r="R60" s="816"/>
      <c r="S60" s="804"/>
    </row>
    <row r="61" spans="1:19" ht="34.5" customHeight="1" x14ac:dyDescent="0.25">
      <c r="A61" s="829" t="s">
        <v>618</v>
      </c>
      <c r="B61" s="248" t="s">
        <v>575</v>
      </c>
      <c r="C61" s="1205">
        <f>SUM(D61:G61)</f>
        <v>60</v>
      </c>
      <c r="D61" s="1204">
        <v>60</v>
      </c>
      <c r="E61" s="802">
        <v>0</v>
      </c>
      <c r="F61" s="802">
        <v>0</v>
      </c>
      <c r="G61" s="962">
        <v>0</v>
      </c>
      <c r="H61" s="945">
        <f t="shared" si="47"/>
        <v>60</v>
      </c>
      <c r="I61" s="802">
        <v>60</v>
      </c>
      <c r="J61" s="802">
        <v>0</v>
      </c>
      <c r="K61" s="802">
        <v>0</v>
      </c>
      <c r="L61" s="962">
        <v>0</v>
      </c>
      <c r="M61" s="1205">
        <f>SUM(N61:Q61)</f>
        <v>0</v>
      </c>
      <c r="N61" s="1204">
        <v>0</v>
      </c>
      <c r="O61" s="802">
        <v>0</v>
      </c>
      <c r="P61" s="802">
        <v>0</v>
      </c>
      <c r="Q61" s="962">
        <v>0</v>
      </c>
      <c r="R61" s="922"/>
      <c r="S61" s="804"/>
    </row>
    <row r="62" spans="1:19" ht="64.5" customHeight="1" x14ac:dyDescent="0.25">
      <c r="A62" s="830" t="s">
        <v>619</v>
      </c>
      <c r="B62" s="904" t="s">
        <v>73</v>
      </c>
      <c r="C62" s="945">
        <f t="shared" ref="C62" si="60">D62+E62+F62</f>
        <v>20</v>
      </c>
      <c r="D62" s="802">
        <v>20</v>
      </c>
      <c r="E62" s="802">
        <v>0</v>
      </c>
      <c r="F62" s="802">
        <v>0</v>
      </c>
      <c r="G62" s="962">
        <v>0</v>
      </c>
      <c r="H62" s="945">
        <f t="shared" si="47"/>
        <v>20</v>
      </c>
      <c r="I62" s="802">
        <v>20</v>
      </c>
      <c r="J62" s="802">
        <v>0</v>
      </c>
      <c r="K62" s="802">
        <v>0</v>
      </c>
      <c r="L62" s="962">
        <v>0</v>
      </c>
      <c r="M62" s="945">
        <f t="shared" ref="M62:M100" si="61">N62+O62+P62</f>
        <v>0</v>
      </c>
      <c r="N62" s="802">
        <v>0</v>
      </c>
      <c r="O62" s="802">
        <v>0</v>
      </c>
      <c r="P62" s="802">
        <v>0</v>
      </c>
      <c r="Q62" s="962">
        <v>0</v>
      </c>
      <c r="R62" s="922"/>
      <c r="S62" s="804"/>
    </row>
    <row r="63" spans="1:19" ht="36" customHeight="1" x14ac:dyDescent="0.25">
      <c r="A63" s="673" t="s">
        <v>620</v>
      </c>
      <c r="B63" s="904" t="s">
        <v>576</v>
      </c>
      <c r="C63" s="945">
        <f>SUM(D63:G63)</f>
        <v>20</v>
      </c>
      <c r="D63" s="802">
        <v>20</v>
      </c>
      <c r="E63" s="802">
        <v>0</v>
      </c>
      <c r="F63" s="802">
        <v>0</v>
      </c>
      <c r="G63" s="962">
        <v>0</v>
      </c>
      <c r="H63" s="945">
        <f t="shared" si="47"/>
        <v>20</v>
      </c>
      <c r="I63" s="802">
        <v>20</v>
      </c>
      <c r="J63" s="802">
        <v>0</v>
      </c>
      <c r="K63" s="802">
        <v>0</v>
      </c>
      <c r="L63" s="962">
        <v>0</v>
      </c>
      <c r="M63" s="945">
        <f>SUM(N63:Q63)</f>
        <v>0</v>
      </c>
      <c r="N63" s="802">
        <v>0</v>
      </c>
      <c r="O63" s="802">
        <v>0</v>
      </c>
      <c r="P63" s="802">
        <v>0</v>
      </c>
      <c r="Q63" s="962">
        <v>0</v>
      </c>
      <c r="R63" s="922"/>
      <c r="S63" s="804"/>
    </row>
    <row r="64" spans="1:19" ht="34.9" customHeight="1" x14ac:dyDescent="0.25">
      <c r="A64" s="673" t="s">
        <v>621</v>
      </c>
      <c r="B64" s="246" t="s">
        <v>75</v>
      </c>
      <c r="C64" s="945">
        <f>SUM(D64:G64)</f>
        <v>20</v>
      </c>
      <c r="D64" s="802">
        <v>20</v>
      </c>
      <c r="E64" s="802">
        <v>0</v>
      </c>
      <c r="F64" s="802">
        <v>0</v>
      </c>
      <c r="G64" s="962">
        <v>0</v>
      </c>
      <c r="H64" s="945">
        <f t="shared" si="47"/>
        <v>20</v>
      </c>
      <c r="I64" s="802">
        <v>20</v>
      </c>
      <c r="J64" s="802">
        <v>0</v>
      </c>
      <c r="K64" s="802">
        <v>0</v>
      </c>
      <c r="L64" s="962">
        <v>0</v>
      </c>
      <c r="M64" s="945">
        <f>SUM(N64:Q64)</f>
        <v>0</v>
      </c>
      <c r="N64" s="802">
        <v>0</v>
      </c>
      <c r="O64" s="802">
        <v>0</v>
      </c>
      <c r="P64" s="802">
        <v>0</v>
      </c>
      <c r="Q64" s="962">
        <v>0</v>
      </c>
      <c r="R64" s="922"/>
      <c r="S64" s="804"/>
    </row>
    <row r="65" spans="1:19" ht="52.5" customHeight="1" x14ac:dyDescent="0.25">
      <c r="A65" s="673" t="s">
        <v>622</v>
      </c>
      <c r="B65" s="246" t="s">
        <v>577</v>
      </c>
      <c r="C65" s="605">
        <f t="shared" ref="C65:C68" si="62">D65+E65+F65</f>
        <v>30</v>
      </c>
      <c r="D65" s="277">
        <v>30</v>
      </c>
      <c r="E65" s="1152">
        <v>0</v>
      </c>
      <c r="F65" s="1152">
        <v>0</v>
      </c>
      <c r="G65" s="1154">
        <v>0</v>
      </c>
      <c r="H65" s="605">
        <f t="shared" si="47"/>
        <v>30</v>
      </c>
      <c r="I65" s="277">
        <v>30</v>
      </c>
      <c r="J65" s="1152">
        <v>0</v>
      </c>
      <c r="K65" s="1152">
        <v>0</v>
      </c>
      <c r="L65" s="1154">
        <v>0</v>
      </c>
      <c r="M65" s="605">
        <f t="shared" si="61"/>
        <v>0</v>
      </c>
      <c r="N65" s="277">
        <v>0</v>
      </c>
      <c r="O65" s="1152">
        <v>0</v>
      </c>
      <c r="P65" s="1152">
        <v>0</v>
      </c>
      <c r="Q65" s="1154">
        <v>0</v>
      </c>
      <c r="R65" s="923"/>
      <c r="S65" s="804"/>
    </row>
    <row r="66" spans="1:19" ht="46.5" customHeight="1" x14ac:dyDescent="0.25">
      <c r="A66" s="673" t="s">
        <v>623</v>
      </c>
      <c r="B66" s="911" t="s">
        <v>578</v>
      </c>
      <c r="C66" s="605">
        <f t="shared" si="62"/>
        <v>40</v>
      </c>
      <c r="D66" s="277">
        <v>40</v>
      </c>
      <c r="E66" s="1152">
        <v>0</v>
      </c>
      <c r="F66" s="1152">
        <v>0</v>
      </c>
      <c r="G66" s="1154">
        <v>0</v>
      </c>
      <c r="H66" s="605">
        <f t="shared" si="47"/>
        <v>40</v>
      </c>
      <c r="I66" s="277">
        <v>40</v>
      </c>
      <c r="J66" s="1152">
        <v>0</v>
      </c>
      <c r="K66" s="1152">
        <v>0</v>
      </c>
      <c r="L66" s="1154">
        <v>0</v>
      </c>
      <c r="M66" s="605">
        <f t="shared" si="61"/>
        <v>0</v>
      </c>
      <c r="N66" s="277">
        <v>0</v>
      </c>
      <c r="O66" s="1152">
        <v>0</v>
      </c>
      <c r="P66" s="1152">
        <v>0</v>
      </c>
      <c r="Q66" s="1154">
        <v>0</v>
      </c>
      <c r="R66" s="923"/>
      <c r="S66" s="804"/>
    </row>
    <row r="67" spans="1:19" ht="36" x14ac:dyDescent="0.25">
      <c r="A67" s="673" t="s">
        <v>624</v>
      </c>
      <c r="B67" s="246" t="s">
        <v>579</v>
      </c>
      <c r="C67" s="605">
        <f t="shared" si="62"/>
        <v>20</v>
      </c>
      <c r="D67" s="277">
        <v>20</v>
      </c>
      <c r="E67" s="1152">
        <v>0</v>
      </c>
      <c r="F67" s="1152">
        <v>0</v>
      </c>
      <c r="G67" s="1154">
        <v>0</v>
      </c>
      <c r="H67" s="605">
        <f t="shared" si="47"/>
        <v>20</v>
      </c>
      <c r="I67" s="277">
        <v>20</v>
      </c>
      <c r="J67" s="1152">
        <v>0</v>
      </c>
      <c r="K67" s="1152">
        <v>0</v>
      </c>
      <c r="L67" s="1154">
        <v>0</v>
      </c>
      <c r="M67" s="605">
        <f t="shared" si="61"/>
        <v>0</v>
      </c>
      <c r="N67" s="277">
        <v>0</v>
      </c>
      <c r="O67" s="1152">
        <v>0</v>
      </c>
      <c r="P67" s="1152">
        <v>0</v>
      </c>
      <c r="Q67" s="1154">
        <v>0</v>
      </c>
      <c r="R67" s="923"/>
      <c r="S67" s="804"/>
    </row>
    <row r="68" spans="1:19" ht="23.45" customHeight="1" x14ac:dyDescent="0.25">
      <c r="A68" s="830" t="s">
        <v>625</v>
      </c>
      <c r="B68" s="530" t="s">
        <v>78</v>
      </c>
      <c r="C68" s="1206">
        <f t="shared" si="62"/>
        <v>50</v>
      </c>
      <c r="D68" s="277">
        <v>50</v>
      </c>
      <c r="E68" s="1152">
        <v>0</v>
      </c>
      <c r="F68" s="1152">
        <v>0</v>
      </c>
      <c r="G68" s="1154">
        <v>0</v>
      </c>
      <c r="H68" s="605">
        <f t="shared" si="47"/>
        <v>50</v>
      </c>
      <c r="I68" s="277">
        <v>50</v>
      </c>
      <c r="J68" s="1152">
        <v>0</v>
      </c>
      <c r="K68" s="1152">
        <v>0</v>
      </c>
      <c r="L68" s="1207">
        <v>0</v>
      </c>
      <c r="M68" s="1206">
        <f t="shared" si="61"/>
        <v>0</v>
      </c>
      <c r="N68" s="277">
        <v>0</v>
      </c>
      <c r="O68" s="1152">
        <v>0</v>
      </c>
      <c r="P68" s="1152">
        <v>0</v>
      </c>
      <c r="Q68" s="1154">
        <v>0</v>
      </c>
      <c r="R68" s="831"/>
      <c r="S68" s="804"/>
    </row>
    <row r="69" spans="1:19" ht="36" x14ac:dyDescent="0.25">
      <c r="A69" s="832"/>
      <c r="B69" s="912" t="s">
        <v>580</v>
      </c>
      <c r="C69" s="1195">
        <f>SUM(D69:G69)</f>
        <v>420</v>
      </c>
      <c r="D69" s="1194">
        <f>SUM(D70)</f>
        <v>420</v>
      </c>
      <c r="E69" s="1194">
        <f t="shared" ref="E69:G70" si="63">SUM(E70)</f>
        <v>0</v>
      </c>
      <c r="F69" s="1194">
        <f t="shared" si="63"/>
        <v>0</v>
      </c>
      <c r="G69" s="1195">
        <f t="shared" si="63"/>
        <v>0</v>
      </c>
      <c r="H69" s="1196">
        <f>SUM(I69:L69)</f>
        <v>420</v>
      </c>
      <c r="I69" s="1194">
        <f t="shared" ref="I69:L70" si="64">SUM(I70)</f>
        <v>420</v>
      </c>
      <c r="J69" s="1194">
        <f t="shared" si="64"/>
        <v>0</v>
      </c>
      <c r="K69" s="1194">
        <f t="shared" si="64"/>
        <v>0</v>
      </c>
      <c r="L69" s="1197">
        <f t="shared" si="64"/>
        <v>0</v>
      </c>
      <c r="M69" s="1208">
        <f>SUM(N69:Q69)</f>
        <v>10</v>
      </c>
      <c r="N69" s="1194">
        <v>10</v>
      </c>
      <c r="O69" s="1194">
        <f t="shared" ref="O69:Q69" si="65">SUM(O70)</f>
        <v>0</v>
      </c>
      <c r="P69" s="1194">
        <f t="shared" si="65"/>
        <v>0</v>
      </c>
      <c r="Q69" s="1199">
        <f t="shared" si="65"/>
        <v>0</v>
      </c>
      <c r="R69" s="833"/>
      <c r="S69" s="804"/>
    </row>
    <row r="70" spans="1:19" ht="36.75" customHeight="1" x14ac:dyDescent="0.25">
      <c r="A70" s="812" t="s">
        <v>170</v>
      </c>
      <c r="B70" s="903" t="s">
        <v>581</v>
      </c>
      <c r="C70" s="1139">
        <f>SUM(D70:G70)</f>
        <v>420</v>
      </c>
      <c r="D70" s="1140">
        <f>SUM(D71)</f>
        <v>420</v>
      </c>
      <c r="E70" s="1140">
        <f t="shared" si="63"/>
        <v>0</v>
      </c>
      <c r="F70" s="1140">
        <f t="shared" si="63"/>
        <v>0</v>
      </c>
      <c r="G70" s="1201">
        <f t="shared" si="63"/>
        <v>0</v>
      </c>
      <c r="H70" s="1142">
        <f>SUM(I70:L70)</f>
        <v>420</v>
      </c>
      <c r="I70" s="1140">
        <f t="shared" si="64"/>
        <v>420</v>
      </c>
      <c r="J70" s="1140">
        <f t="shared" si="64"/>
        <v>0</v>
      </c>
      <c r="K70" s="1140">
        <f t="shared" si="64"/>
        <v>0</v>
      </c>
      <c r="L70" s="1144">
        <f t="shared" si="64"/>
        <v>0</v>
      </c>
      <c r="M70" s="1142">
        <f>SUM(N70:Q70)</f>
        <v>130</v>
      </c>
      <c r="N70" s="1140">
        <f t="shared" ref="N70:Q70" si="66">SUM(N71)</f>
        <v>130</v>
      </c>
      <c r="O70" s="1140">
        <f t="shared" si="66"/>
        <v>0</v>
      </c>
      <c r="P70" s="1140">
        <f t="shared" si="66"/>
        <v>0</v>
      </c>
      <c r="Q70" s="1144">
        <f t="shared" si="66"/>
        <v>0</v>
      </c>
      <c r="R70" s="675"/>
      <c r="S70" s="804"/>
    </row>
    <row r="71" spans="1:19" ht="30.75" customHeight="1" x14ac:dyDescent="0.25">
      <c r="A71" s="834" t="s">
        <v>26</v>
      </c>
      <c r="B71" s="530" t="s">
        <v>169</v>
      </c>
      <c r="C71" s="1209">
        <f>SUM(D71:G71)</f>
        <v>420</v>
      </c>
      <c r="D71" s="611">
        <v>420</v>
      </c>
      <c r="E71" s="1210">
        <v>0</v>
      </c>
      <c r="F71" s="1210">
        <v>0</v>
      </c>
      <c r="G71" s="1209">
        <v>0</v>
      </c>
      <c r="H71" s="610">
        <f>SUM(I71:L71)</f>
        <v>420</v>
      </c>
      <c r="I71" s="611">
        <v>420</v>
      </c>
      <c r="J71" s="1210">
        <v>0</v>
      </c>
      <c r="K71" s="1210">
        <v>0</v>
      </c>
      <c r="L71" s="1211">
        <v>0</v>
      </c>
      <c r="M71" s="1212">
        <f>SUM(N71:Q71)</f>
        <v>130</v>
      </c>
      <c r="N71" s="611">
        <v>130</v>
      </c>
      <c r="O71" s="1210">
        <v>0</v>
      </c>
      <c r="P71" s="1210">
        <v>0</v>
      </c>
      <c r="Q71" s="1213">
        <v>0</v>
      </c>
      <c r="R71" s="835"/>
      <c r="S71" s="804"/>
    </row>
    <row r="72" spans="1:19" ht="60.75" customHeight="1" x14ac:dyDescent="0.25">
      <c r="A72" s="836"/>
      <c r="B72" s="910" t="s">
        <v>18</v>
      </c>
      <c r="C72" s="1214">
        <f>SUM(D72:G72)</f>
        <v>250</v>
      </c>
      <c r="D72" s="1183">
        <f>SUM(D73)</f>
        <v>250</v>
      </c>
      <c r="E72" s="462">
        <f t="shared" ref="E72:G73" si="67">SUM(E73)</f>
        <v>0</v>
      </c>
      <c r="F72" s="462">
        <f t="shared" si="67"/>
        <v>0</v>
      </c>
      <c r="G72" s="1184">
        <f t="shared" si="67"/>
        <v>0</v>
      </c>
      <c r="H72" s="603">
        <f>SUM(I72:L72)</f>
        <v>250</v>
      </c>
      <c r="I72" s="462">
        <f t="shared" ref="I72:L73" si="68">SUM(I73)</f>
        <v>250</v>
      </c>
      <c r="J72" s="462">
        <f t="shared" si="68"/>
        <v>0</v>
      </c>
      <c r="K72" s="462">
        <f t="shared" si="68"/>
        <v>0</v>
      </c>
      <c r="L72" s="1186">
        <f t="shared" si="68"/>
        <v>0</v>
      </c>
      <c r="M72" s="1039">
        <f>SUM(N72:Q72)</f>
        <v>84</v>
      </c>
      <c r="N72" s="1183">
        <f t="shared" ref="N72:Q73" si="69">SUM(N73)</f>
        <v>84</v>
      </c>
      <c r="O72" s="462">
        <f t="shared" si="69"/>
        <v>0</v>
      </c>
      <c r="P72" s="462">
        <f t="shared" si="69"/>
        <v>0</v>
      </c>
      <c r="Q72" s="960">
        <f t="shared" si="69"/>
        <v>0</v>
      </c>
      <c r="R72" s="825">
        <f>M72/C72*100</f>
        <v>33.6</v>
      </c>
      <c r="S72" s="804"/>
    </row>
    <row r="73" spans="1:19" ht="60" customHeight="1" x14ac:dyDescent="0.25">
      <c r="A73" s="830"/>
      <c r="B73" s="913" t="s">
        <v>582</v>
      </c>
      <c r="C73" s="1215">
        <f t="shared" ref="C73:C100" si="70">D73+E73+F73</f>
        <v>250</v>
      </c>
      <c r="D73" s="1216">
        <f>SUM(D74)</f>
        <v>250</v>
      </c>
      <c r="E73" s="1216">
        <f t="shared" si="67"/>
        <v>0</v>
      </c>
      <c r="F73" s="1216">
        <f t="shared" si="67"/>
        <v>0</v>
      </c>
      <c r="G73" s="1217">
        <f t="shared" si="67"/>
        <v>0</v>
      </c>
      <c r="H73" s="1218">
        <f>I73</f>
        <v>250</v>
      </c>
      <c r="I73" s="1216">
        <f t="shared" si="68"/>
        <v>250</v>
      </c>
      <c r="J73" s="1216">
        <f t="shared" si="68"/>
        <v>0</v>
      </c>
      <c r="K73" s="1216">
        <f t="shared" si="68"/>
        <v>0</v>
      </c>
      <c r="L73" s="1219">
        <f t="shared" si="68"/>
        <v>0</v>
      </c>
      <c r="M73" s="1218">
        <f t="shared" si="61"/>
        <v>84</v>
      </c>
      <c r="N73" s="1216">
        <f t="shared" si="69"/>
        <v>84</v>
      </c>
      <c r="O73" s="1216">
        <f t="shared" si="69"/>
        <v>0</v>
      </c>
      <c r="P73" s="1216">
        <f t="shared" si="69"/>
        <v>0</v>
      </c>
      <c r="Q73" s="1220">
        <f t="shared" si="69"/>
        <v>0</v>
      </c>
      <c r="R73" s="837"/>
      <c r="S73" s="804"/>
    </row>
    <row r="74" spans="1:19" ht="71.25" customHeight="1" x14ac:dyDescent="0.25">
      <c r="A74" s="830" t="s">
        <v>26</v>
      </c>
      <c r="B74" s="904" t="s">
        <v>583</v>
      </c>
      <c r="C74" s="1151">
        <f>SUM(D74:G74)</f>
        <v>250</v>
      </c>
      <c r="D74" s="802">
        <f>SUM(D75:D86)</f>
        <v>250</v>
      </c>
      <c r="E74" s="802">
        <f t="shared" ref="E74:G74" si="71">SUM(E75:E86)</f>
        <v>0</v>
      </c>
      <c r="F74" s="802">
        <f t="shared" si="71"/>
        <v>0</v>
      </c>
      <c r="G74" s="1150">
        <f t="shared" si="71"/>
        <v>0</v>
      </c>
      <c r="H74" s="945">
        <f>SUM(I74:L74)</f>
        <v>250</v>
      </c>
      <c r="I74" s="802">
        <f t="shared" ref="I74:L74" si="72">SUM(I75:I86)</f>
        <v>250</v>
      </c>
      <c r="J74" s="802">
        <f t="shared" si="72"/>
        <v>0</v>
      </c>
      <c r="K74" s="802">
        <f t="shared" si="72"/>
        <v>0</v>
      </c>
      <c r="L74" s="962">
        <f t="shared" si="72"/>
        <v>0</v>
      </c>
      <c r="M74" s="945">
        <f>SUM(N74:Q74)</f>
        <v>84</v>
      </c>
      <c r="N74" s="802">
        <f t="shared" ref="N74:Q74" si="73">SUM(N75:N86)</f>
        <v>84</v>
      </c>
      <c r="O74" s="802">
        <f t="shared" si="73"/>
        <v>0</v>
      </c>
      <c r="P74" s="802">
        <f t="shared" si="73"/>
        <v>0</v>
      </c>
      <c r="Q74" s="962">
        <f t="shared" si="73"/>
        <v>0</v>
      </c>
      <c r="R74" s="920"/>
      <c r="S74" s="804"/>
    </row>
    <row r="75" spans="1:19" ht="36" x14ac:dyDescent="0.25">
      <c r="A75" s="838" t="s">
        <v>618</v>
      </c>
      <c r="B75" s="909" t="s">
        <v>80</v>
      </c>
      <c r="C75" s="1177">
        <f>SUM(D75:G75)</f>
        <v>20</v>
      </c>
      <c r="D75" s="611">
        <v>20</v>
      </c>
      <c r="E75" s="1177">
        <v>0</v>
      </c>
      <c r="F75" s="1210">
        <v>0</v>
      </c>
      <c r="G75" s="1209">
        <v>0</v>
      </c>
      <c r="H75" s="610">
        <f>SUM(I75:L75)</f>
        <v>20</v>
      </c>
      <c r="I75" s="611">
        <v>20</v>
      </c>
      <c r="J75" s="1210">
        <v>0</v>
      </c>
      <c r="K75" s="1210">
        <v>0</v>
      </c>
      <c r="L75" s="1211">
        <v>0</v>
      </c>
      <c r="M75" s="610">
        <f>SUM(N75:Q75)</f>
        <v>0</v>
      </c>
      <c r="N75" s="611">
        <v>0</v>
      </c>
      <c r="O75" s="1177">
        <v>0</v>
      </c>
      <c r="P75" s="1210">
        <v>0</v>
      </c>
      <c r="Q75" s="1213">
        <v>0</v>
      </c>
      <c r="R75" s="835"/>
      <c r="S75" s="804"/>
    </row>
    <row r="76" spans="1:19" ht="35.25" customHeight="1" x14ac:dyDescent="0.25">
      <c r="A76" s="830" t="s">
        <v>619</v>
      </c>
      <c r="B76" s="246" t="s">
        <v>81</v>
      </c>
      <c r="C76" s="1145">
        <f t="shared" si="70"/>
        <v>60</v>
      </c>
      <c r="D76" s="277">
        <v>60</v>
      </c>
      <c r="E76" s="1177">
        <v>0</v>
      </c>
      <c r="F76" s="1152">
        <v>0</v>
      </c>
      <c r="G76" s="1162">
        <v>0</v>
      </c>
      <c r="H76" s="605">
        <f t="shared" ref="H76:H100" si="74">I76+J76+K76</f>
        <v>60</v>
      </c>
      <c r="I76" s="277">
        <v>60</v>
      </c>
      <c r="J76" s="1152">
        <v>0</v>
      </c>
      <c r="K76" s="1152">
        <v>0</v>
      </c>
      <c r="L76" s="1207">
        <v>0</v>
      </c>
      <c r="M76" s="605">
        <f t="shared" si="61"/>
        <v>54</v>
      </c>
      <c r="N76" s="277">
        <v>54</v>
      </c>
      <c r="O76" s="1177">
        <v>0</v>
      </c>
      <c r="P76" s="1152">
        <v>0</v>
      </c>
      <c r="Q76" s="1154">
        <v>0</v>
      </c>
      <c r="R76" s="831"/>
      <c r="S76" s="804"/>
    </row>
    <row r="77" spans="1:19" ht="48" x14ac:dyDescent="0.25">
      <c r="A77" s="830" t="s">
        <v>620</v>
      </c>
      <c r="B77" s="246" t="s">
        <v>584</v>
      </c>
      <c r="C77" s="1145">
        <f t="shared" si="70"/>
        <v>30</v>
      </c>
      <c r="D77" s="277">
        <v>30</v>
      </c>
      <c r="E77" s="1177">
        <v>0</v>
      </c>
      <c r="F77" s="1152">
        <v>0</v>
      </c>
      <c r="G77" s="1162">
        <v>0</v>
      </c>
      <c r="H77" s="605">
        <f t="shared" si="74"/>
        <v>30</v>
      </c>
      <c r="I77" s="277">
        <v>30</v>
      </c>
      <c r="J77" s="1152">
        <v>0</v>
      </c>
      <c r="K77" s="1152">
        <v>0</v>
      </c>
      <c r="L77" s="1207">
        <v>0</v>
      </c>
      <c r="M77" s="605">
        <f t="shared" si="61"/>
        <v>0</v>
      </c>
      <c r="N77" s="277">
        <v>0</v>
      </c>
      <c r="O77" s="1177">
        <v>0</v>
      </c>
      <c r="P77" s="1152">
        <v>0</v>
      </c>
      <c r="Q77" s="1154">
        <v>0</v>
      </c>
      <c r="R77" s="831"/>
      <c r="S77" s="804"/>
    </row>
    <row r="78" spans="1:19" ht="24.75" customHeight="1" x14ac:dyDescent="0.25">
      <c r="A78" s="830" t="s">
        <v>621</v>
      </c>
      <c r="B78" s="246" t="s">
        <v>83</v>
      </c>
      <c r="C78" s="1145">
        <f t="shared" si="70"/>
        <v>35</v>
      </c>
      <c r="D78" s="277">
        <v>35</v>
      </c>
      <c r="E78" s="1177">
        <v>0</v>
      </c>
      <c r="F78" s="1152">
        <v>0</v>
      </c>
      <c r="G78" s="1162">
        <v>0</v>
      </c>
      <c r="H78" s="605">
        <f t="shared" si="74"/>
        <v>35</v>
      </c>
      <c r="I78" s="277">
        <v>35</v>
      </c>
      <c r="J78" s="1152">
        <v>0</v>
      </c>
      <c r="K78" s="1152">
        <v>0</v>
      </c>
      <c r="L78" s="1207">
        <v>0</v>
      </c>
      <c r="M78" s="605">
        <f t="shared" si="61"/>
        <v>30</v>
      </c>
      <c r="N78" s="277">
        <v>30</v>
      </c>
      <c r="O78" s="1177">
        <v>0</v>
      </c>
      <c r="P78" s="1152">
        <v>0</v>
      </c>
      <c r="Q78" s="1154">
        <v>0</v>
      </c>
      <c r="R78" s="831"/>
      <c r="S78" s="804"/>
    </row>
    <row r="79" spans="1:19" ht="51" customHeight="1" x14ac:dyDescent="0.25">
      <c r="A79" s="830" t="s">
        <v>622</v>
      </c>
      <c r="B79" s="246" t="s">
        <v>585</v>
      </c>
      <c r="C79" s="1145">
        <f t="shared" si="70"/>
        <v>45</v>
      </c>
      <c r="D79" s="1210">
        <v>45</v>
      </c>
      <c r="E79" s="1210">
        <v>0</v>
      </c>
      <c r="F79" s="1152">
        <v>0</v>
      </c>
      <c r="G79" s="1162">
        <v>0</v>
      </c>
      <c r="H79" s="605">
        <f t="shared" si="74"/>
        <v>45</v>
      </c>
      <c r="I79" s="1210">
        <v>45</v>
      </c>
      <c r="J79" s="1152">
        <v>0</v>
      </c>
      <c r="K79" s="1152">
        <v>0</v>
      </c>
      <c r="L79" s="1207">
        <v>0</v>
      </c>
      <c r="M79" s="605">
        <f t="shared" si="61"/>
        <v>0</v>
      </c>
      <c r="N79" s="1210">
        <v>0</v>
      </c>
      <c r="O79" s="1210">
        <v>0</v>
      </c>
      <c r="P79" s="1152">
        <v>0</v>
      </c>
      <c r="Q79" s="1154">
        <v>0</v>
      </c>
      <c r="R79" s="831"/>
      <c r="S79" s="804"/>
    </row>
    <row r="80" spans="1:19" ht="63" customHeight="1" x14ac:dyDescent="0.25">
      <c r="A80" s="839" t="s">
        <v>623</v>
      </c>
      <c r="B80" s="246" t="s">
        <v>586</v>
      </c>
      <c r="C80" s="1145">
        <f t="shared" si="70"/>
        <v>10</v>
      </c>
      <c r="D80" s="1210">
        <v>10</v>
      </c>
      <c r="E80" s="1210">
        <v>0</v>
      </c>
      <c r="F80" s="1152">
        <v>0</v>
      </c>
      <c r="G80" s="1162">
        <v>0</v>
      </c>
      <c r="H80" s="605">
        <f t="shared" si="74"/>
        <v>10</v>
      </c>
      <c r="I80" s="1210">
        <v>10</v>
      </c>
      <c r="J80" s="1152">
        <v>0</v>
      </c>
      <c r="K80" s="1152">
        <v>0</v>
      </c>
      <c r="L80" s="1207">
        <v>0</v>
      </c>
      <c r="M80" s="605">
        <f t="shared" si="61"/>
        <v>0</v>
      </c>
      <c r="N80" s="1210">
        <v>0</v>
      </c>
      <c r="O80" s="1210">
        <v>0</v>
      </c>
      <c r="P80" s="1152">
        <v>0</v>
      </c>
      <c r="Q80" s="1154">
        <v>0</v>
      </c>
      <c r="R80" s="831"/>
      <c r="S80" s="804"/>
    </row>
    <row r="81" spans="1:19" ht="33.75" hidden="1" customHeight="1" x14ac:dyDescent="0.25">
      <c r="A81" s="830" t="s">
        <v>624</v>
      </c>
      <c r="B81" s="246" t="s">
        <v>587</v>
      </c>
      <c r="C81" s="1145">
        <f t="shared" si="70"/>
        <v>15</v>
      </c>
      <c r="D81" s="1210">
        <v>15</v>
      </c>
      <c r="E81" s="1210">
        <v>0</v>
      </c>
      <c r="F81" s="1152">
        <v>0</v>
      </c>
      <c r="G81" s="1162">
        <v>0</v>
      </c>
      <c r="H81" s="605">
        <f t="shared" si="74"/>
        <v>15</v>
      </c>
      <c r="I81" s="1210">
        <v>15</v>
      </c>
      <c r="J81" s="1152">
        <v>0</v>
      </c>
      <c r="K81" s="1152">
        <v>0</v>
      </c>
      <c r="L81" s="1207">
        <v>0</v>
      </c>
      <c r="M81" s="605">
        <f t="shared" si="61"/>
        <v>0</v>
      </c>
      <c r="N81" s="1210">
        <v>0</v>
      </c>
      <c r="O81" s="1210">
        <v>0</v>
      </c>
      <c r="P81" s="1152">
        <v>0</v>
      </c>
      <c r="Q81" s="1154">
        <v>0</v>
      </c>
      <c r="R81" s="831"/>
      <c r="S81" s="804"/>
    </row>
    <row r="82" spans="1:19" ht="0.75" hidden="1" customHeight="1" x14ac:dyDescent="0.25">
      <c r="A82" s="830" t="s">
        <v>625</v>
      </c>
      <c r="B82" s="246" t="s">
        <v>588</v>
      </c>
      <c r="C82" s="1145">
        <f t="shared" si="70"/>
        <v>5</v>
      </c>
      <c r="D82" s="1210">
        <v>5</v>
      </c>
      <c r="E82" s="1210">
        <v>0</v>
      </c>
      <c r="F82" s="1152">
        <v>0</v>
      </c>
      <c r="G82" s="1162">
        <v>0</v>
      </c>
      <c r="H82" s="605">
        <f t="shared" si="74"/>
        <v>5</v>
      </c>
      <c r="I82" s="1210">
        <v>5</v>
      </c>
      <c r="J82" s="1152">
        <v>0</v>
      </c>
      <c r="K82" s="1152">
        <v>0</v>
      </c>
      <c r="L82" s="1207">
        <v>0</v>
      </c>
      <c r="M82" s="605">
        <f t="shared" si="61"/>
        <v>0</v>
      </c>
      <c r="N82" s="1210">
        <v>0</v>
      </c>
      <c r="O82" s="1210">
        <v>0</v>
      </c>
      <c r="P82" s="1152">
        <v>0</v>
      </c>
      <c r="Q82" s="1154">
        <v>0</v>
      </c>
      <c r="R82" s="831"/>
      <c r="S82" s="804"/>
    </row>
    <row r="83" spans="1:19" ht="31.5" customHeight="1" x14ac:dyDescent="0.25">
      <c r="A83" s="830" t="s">
        <v>626</v>
      </c>
      <c r="B83" s="246" t="s">
        <v>589</v>
      </c>
      <c r="C83" s="1145">
        <f t="shared" si="70"/>
        <v>10</v>
      </c>
      <c r="D83" s="1210">
        <v>10</v>
      </c>
      <c r="E83" s="1210">
        <v>0</v>
      </c>
      <c r="F83" s="1152">
        <v>0</v>
      </c>
      <c r="G83" s="1162">
        <v>0</v>
      </c>
      <c r="H83" s="605">
        <f t="shared" si="74"/>
        <v>10</v>
      </c>
      <c r="I83" s="1210">
        <v>10</v>
      </c>
      <c r="J83" s="1152">
        <v>0</v>
      </c>
      <c r="K83" s="1152">
        <v>0</v>
      </c>
      <c r="L83" s="1207">
        <v>0</v>
      </c>
      <c r="M83" s="605">
        <f t="shared" si="61"/>
        <v>0</v>
      </c>
      <c r="N83" s="1210">
        <v>0</v>
      </c>
      <c r="O83" s="1210">
        <v>0</v>
      </c>
      <c r="P83" s="1152">
        <v>0</v>
      </c>
      <c r="Q83" s="1154">
        <v>0</v>
      </c>
      <c r="R83" s="831"/>
      <c r="S83" s="804"/>
    </row>
    <row r="84" spans="1:19" ht="37.5" hidden="1" customHeight="1" x14ac:dyDescent="0.25">
      <c r="A84" s="830" t="s">
        <v>627</v>
      </c>
      <c r="B84" s="246" t="s">
        <v>590</v>
      </c>
      <c r="C84" s="1145">
        <f t="shared" si="70"/>
        <v>10</v>
      </c>
      <c r="D84" s="1210">
        <v>10</v>
      </c>
      <c r="E84" s="1210">
        <v>0</v>
      </c>
      <c r="F84" s="1152">
        <v>0</v>
      </c>
      <c r="G84" s="1162">
        <v>0</v>
      </c>
      <c r="H84" s="605">
        <f t="shared" si="74"/>
        <v>10</v>
      </c>
      <c r="I84" s="1210">
        <v>10</v>
      </c>
      <c r="J84" s="1152">
        <v>0</v>
      </c>
      <c r="K84" s="1152">
        <v>0</v>
      </c>
      <c r="L84" s="1207">
        <v>0</v>
      </c>
      <c r="M84" s="605">
        <f t="shared" si="61"/>
        <v>0</v>
      </c>
      <c r="N84" s="1210">
        <v>0</v>
      </c>
      <c r="O84" s="1210">
        <v>0</v>
      </c>
      <c r="P84" s="1152">
        <v>0</v>
      </c>
      <c r="Q84" s="1154">
        <v>0</v>
      </c>
      <c r="R84" s="831"/>
      <c r="S84" s="804"/>
    </row>
    <row r="85" spans="1:19" ht="42.75" hidden="1" customHeight="1" x14ac:dyDescent="0.25">
      <c r="A85" s="814" t="s">
        <v>628</v>
      </c>
      <c r="B85" s="246" t="s">
        <v>629</v>
      </c>
      <c r="C85" s="1145">
        <f t="shared" si="70"/>
        <v>5</v>
      </c>
      <c r="D85" s="277">
        <v>5</v>
      </c>
      <c r="E85" s="277">
        <v>0</v>
      </c>
      <c r="F85" s="277">
        <v>0</v>
      </c>
      <c r="G85" s="606">
        <v>0</v>
      </c>
      <c r="H85" s="605">
        <f t="shared" si="74"/>
        <v>5</v>
      </c>
      <c r="I85" s="277">
        <v>5</v>
      </c>
      <c r="J85" s="277">
        <v>0</v>
      </c>
      <c r="K85" s="277">
        <v>0</v>
      </c>
      <c r="L85" s="1146">
        <v>0</v>
      </c>
      <c r="M85" s="605">
        <f t="shared" si="61"/>
        <v>0</v>
      </c>
      <c r="N85" s="277">
        <v>0</v>
      </c>
      <c r="O85" s="277">
        <v>0</v>
      </c>
      <c r="P85" s="277">
        <v>0</v>
      </c>
      <c r="Q85" s="963">
        <v>0</v>
      </c>
      <c r="R85" s="811"/>
      <c r="S85" s="804"/>
    </row>
    <row r="86" spans="1:19" ht="32.25" customHeight="1" x14ac:dyDescent="0.25">
      <c r="A86" s="830" t="s">
        <v>630</v>
      </c>
      <c r="B86" s="530" t="s">
        <v>591</v>
      </c>
      <c r="C86" s="1145">
        <f t="shared" si="70"/>
        <v>5</v>
      </c>
      <c r="D86" s="1152">
        <v>5</v>
      </c>
      <c r="E86" s="1152">
        <v>0</v>
      </c>
      <c r="F86" s="1152">
        <v>0</v>
      </c>
      <c r="G86" s="1162">
        <v>0</v>
      </c>
      <c r="H86" s="605">
        <f t="shared" si="74"/>
        <v>5</v>
      </c>
      <c r="I86" s="1152">
        <v>5</v>
      </c>
      <c r="J86" s="1152">
        <v>0</v>
      </c>
      <c r="K86" s="1152">
        <v>0</v>
      </c>
      <c r="L86" s="1207">
        <v>0</v>
      </c>
      <c r="M86" s="605">
        <f t="shared" si="61"/>
        <v>0</v>
      </c>
      <c r="N86" s="1152">
        <v>0</v>
      </c>
      <c r="O86" s="1152">
        <v>0</v>
      </c>
      <c r="P86" s="1152">
        <v>0</v>
      </c>
      <c r="Q86" s="1154">
        <v>0</v>
      </c>
      <c r="R86" s="831"/>
      <c r="S86" s="804"/>
    </row>
    <row r="87" spans="1:19" ht="48.75" customHeight="1" x14ac:dyDescent="0.25">
      <c r="A87" s="840"/>
      <c r="B87" s="914" t="s">
        <v>592</v>
      </c>
      <c r="C87" s="1214">
        <f>SUM(D87:G87)</f>
        <v>1110</v>
      </c>
      <c r="D87" s="1193">
        <f>D88+D90</f>
        <v>1110</v>
      </c>
      <c r="E87" s="1194">
        <f t="shared" ref="E87:G87" si="75">E88+E90</f>
        <v>0</v>
      </c>
      <c r="F87" s="1194">
        <f t="shared" si="75"/>
        <v>0</v>
      </c>
      <c r="G87" s="1195">
        <f t="shared" si="75"/>
        <v>0</v>
      </c>
      <c r="H87" s="1039">
        <f>SUM(I87:L87)</f>
        <v>1110</v>
      </c>
      <c r="I87" s="1193">
        <f t="shared" ref="I87:L87" si="76">I88+I90</f>
        <v>1110</v>
      </c>
      <c r="J87" s="1194">
        <f t="shared" si="76"/>
        <v>0</v>
      </c>
      <c r="K87" s="1194">
        <f t="shared" si="76"/>
        <v>0</v>
      </c>
      <c r="L87" s="1197">
        <f t="shared" si="76"/>
        <v>0</v>
      </c>
      <c r="M87" s="1039">
        <f>SUM(N87:Q87)</f>
        <v>255.5</v>
      </c>
      <c r="N87" s="1193">
        <f t="shared" ref="N87:Q87" si="77">N88+N90</f>
        <v>255.5</v>
      </c>
      <c r="O87" s="1194">
        <f t="shared" si="77"/>
        <v>0</v>
      </c>
      <c r="P87" s="1194">
        <f t="shared" si="77"/>
        <v>0</v>
      </c>
      <c r="Q87" s="960">
        <f t="shared" si="77"/>
        <v>0</v>
      </c>
      <c r="R87" s="825">
        <f>M87/C87*100</f>
        <v>23.018018018018019</v>
      </c>
      <c r="S87" s="804"/>
    </row>
    <row r="88" spans="1:19" ht="48.75" customHeight="1" x14ac:dyDescent="0.25">
      <c r="A88" s="829"/>
      <c r="B88" s="903" t="s">
        <v>593</v>
      </c>
      <c r="C88" s="1200">
        <f>SUM(D88:G88)</f>
        <v>630</v>
      </c>
      <c r="D88" s="1221">
        <f>SUM(D89)</f>
        <v>630</v>
      </c>
      <c r="E88" s="1215">
        <f t="shared" ref="E88:G88" si="78">SUM(E89)</f>
        <v>0</v>
      </c>
      <c r="F88" s="1216">
        <f t="shared" si="78"/>
        <v>0</v>
      </c>
      <c r="G88" s="1217">
        <f t="shared" si="78"/>
        <v>0</v>
      </c>
      <c r="H88" s="1202">
        <f>SUM(I88:L88)</f>
        <v>630</v>
      </c>
      <c r="I88" s="1221">
        <f t="shared" ref="I88:L88" si="79">SUM(I89)</f>
        <v>630</v>
      </c>
      <c r="J88" s="1215">
        <f t="shared" si="79"/>
        <v>0</v>
      </c>
      <c r="K88" s="1216">
        <f t="shared" si="79"/>
        <v>0</v>
      </c>
      <c r="L88" s="1219">
        <f t="shared" si="79"/>
        <v>0</v>
      </c>
      <c r="M88" s="1202">
        <f>SUM(N88:Q88)</f>
        <v>231.1</v>
      </c>
      <c r="N88" s="1221">
        <f t="shared" ref="N88:Q88" si="80">SUM(N89)</f>
        <v>231.1</v>
      </c>
      <c r="O88" s="1215">
        <f t="shared" si="80"/>
        <v>0</v>
      </c>
      <c r="P88" s="1216">
        <f t="shared" si="80"/>
        <v>0</v>
      </c>
      <c r="Q88" s="1144">
        <f t="shared" si="80"/>
        <v>0</v>
      </c>
      <c r="R88" s="809"/>
      <c r="S88" s="804"/>
    </row>
    <row r="89" spans="1:19" ht="48.75" customHeight="1" x14ac:dyDescent="0.25">
      <c r="A89" s="830" t="s">
        <v>26</v>
      </c>
      <c r="B89" s="246" t="s">
        <v>594</v>
      </c>
      <c r="C89" s="1145">
        <f t="shared" si="70"/>
        <v>630</v>
      </c>
      <c r="D89" s="1167">
        <v>630</v>
      </c>
      <c r="E89" s="1145">
        <v>0</v>
      </c>
      <c r="F89" s="1152">
        <v>0</v>
      </c>
      <c r="G89" s="1162">
        <v>0</v>
      </c>
      <c r="H89" s="605">
        <f t="shared" si="74"/>
        <v>630</v>
      </c>
      <c r="I89" s="1167">
        <v>630</v>
      </c>
      <c r="J89" s="1145">
        <v>0</v>
      </c>
      <c r="K89" s="1152">
        <v>0</v>
      </c>
      <c r="L89" s="1207">
        <v>0</v>
      </c>
      <c r="M89" s="605">
        <f t="shared" si="61"/>
        <v>231.1</v>
      </c>
      <c r="N89" s="1167">
        <v>231.1</v>
      </c>
      <c r="O89" s="1145">
        <v>0</v>
      </c>
      <c r="P89" s="1152">
        <v>0</v>
      </c>
      <c r="Q89" s="1154">
        <v>0</v>
      </c>
      <c r="R89" s="831"/>
      <c r="S89" s="804"/>
    </row>
    <row r="90" spans="1:19" ht="24" x14ac:dyDescent="0.25">
      <c r="A90" s="673"/>
      <c r="B90" s="915" t="s">
        <v>595</v>
      </c>
      <c r="C90" s="1222">
        <f>SUM(D90:G90)</f>
        <v>480</v>
      </c>
      <c r="D90" s="1223">
        <f>SUM(D91)</f>
        <v>480</v>
      </c>
      <c r="E90" s="1222">
        <f t="shared" ref="E90:G90" si="81">SUM(E91)</f>
        <v>0</v>
      </c>
      <c r="F90" s="1147">
        <f t="shared" si="81"/>
        <v>0</v>
      </c>
      <c r="G90" s="1224">
        <f t="shared" si="81"/>
        <v>0</v>
      </c>
      <c r="H90" s="1225">
        <f>SUM(I90:L90)</f>
        <v>480</v>
      </c>
      <c r="I90" s="1223">
        <f t="shared" ref="I90:L90" si="82">SUM(I91)</f>
        <v>480</v>
      </c>
      <c r="J90" s="1222">
        <f t="shared" si="82"/>
        <v>0</v>
      </c>
      <c r="K90" s="1147">
        <f t="shared" si="82"/>
        <v>0</v>
      </c>
      <c r="L90" s="1226">
        <f t="shared" si="82"/>
        <v>0</v>
      </c>
      <c r="M90" s="1225">
        <f>SUM(N90:Q90)</f>
        <v>24.4</v>
      </c>
      <c r="N90" s="1223">
        <f t="shared" ref="N90:Q90" si="83">SUM(N91)</f>
        <v>24.4</v>
      </c>
      <c r="O90" s="1222">
        <f t="shared" si="83"/>
        <v>0</v>
      </c>
      <c r="P90" s="1147">
        <f t="shared" si="83"/>
        <v>0</v>
      </c>
      <c r="Q90" s="1149">
        <f t="shared" si="83"/>
        <v>0</v>
      </c>
      <c r="R90" s="675"/>
      <c r="S90" s="804"/>
    </row>
    <row r="91" spans="1:19" ht="25.5" customHeight="1" x14ac:dyDescent="0.25">
      <c r="A91" s="830" t="s">
        <v>34</v>
      </c>
      <c r="B91" s="916" t="s">
        <v>596</v>
      </c>
      <c r="C91" s="1151">
        <f>SUM(D91:G91)</f>
        <v>480</v>
      </c>
      <c r="D91" s="1227">
        <f>SUM(D92:D100)</f>
        <v>480</v>
      </c>
      <c r="E91" s="802">
        <f t="shared" ref="E91:G91" si="84">SUM(E92:E100)</f>
        <v>0</v>
      </c>
      <c r="F91" s="802">
        <f t="shared" si="84"/>
        <v>0</v>
      </c>
      <c r="G91" s="1150">
        <f t="shared" si="84"/>
        <v>0</v>
      </c>
      <c r="H91" s="945">
        <f>SUM(I91:L91)</f>
        <v>480</v>
      </c>
      <c r="I91" s="1227">
        <f t="shared" ref="I91:L91" si="85">SUM(I92:I100)</f>
        <v>480</v>
      </c>
      <c r="J91" s="802">
        <f t="shared" si="85"/>
        <v>0</v>
      </c>
      <c r="K91" s="802">
        <f t="shared" si="85"/>
        <v>0</v>
      </c>
      <c r="L91" s="962">
        <f t="shared" si="85"/>
        <v>0</v>
      </c>
      <c r="M91" s="945">
        <f>SUM(N91:Q91)</f>
        <v>24.4</v>
      </c>
      <c r="N91" s="1227">
        <f t="shared" ref="N91:Q91" si="86">SUM(N92:N100)</f>
        <v>24.4</v>
      </c>
      <c r="O91" s="802">
        <f t="shared" si="86"/>
        <v>0</v>
      </c>
      <c r="P91" s="802">
        <f t="shared" si="86"/>
        <v>0</v>
      </c>
      <c r="Q91" s="962">
        <f t="shared" si="86"/>
        <v>0</v>
      </c>
      <c r="R91" s="920"/>
      <c r="S91" s="804"/>
    </row>
    <row r="92" spans="1:19" ht="20.25" customHeight="1" x14ac:dyDescent="0.25">
      <c r="A92" s="830" t="s">
        <v>401</v>
      </c>
      <c r="B92" s="246" t="s">
        <v>597</v>
      </c>
      <c r="C92" s="1151">
        <f>SUM(D92:G92)</f>
        <v>0</v>
      </c>
      <c r="D92" s="1227">
        <v>0</v>
      </c>
      <c r="E92" s="802">
        <v>0</v>
      </c>
      <c r="F92" s="802">
        <v>0</v>
      </c>
      <c r="G92" s="1150">
        <v>0</v>
      </c>
      <c r="H92" s="945"/>
      <c r="I92" s="1227">
        <v>0</v>
      </c>
      <c r="J92" s="802">
        <v>0</v>
      </c>
      <c r="K92" s="802">
        <v>0</v>
      </c>
      <c r="L92" s="962">
        <v>0</v>
      </c>
      <c r="M92" s="945"/>
      <c r="N92" s="1227">
        <v>0</v>
      </c>
      <c r="O92" s="802">
        <v>0</v>
      </c>
      <c r="P92" s="802">
        <v>0</v>
      </c>
      <c r="Q92" s="962">
        <v>0</v>
      </c>
      <c r="R92" s="920"/>
      <c r="S92" s="804"/>
    </row>
    <row r="93" spans="1:19" ht="36.75" customHeight="1" x14ac:dyDescent="0.25">
      <c r="A93" s="830" t="s">
        <v>402</v>
      </c>
      <c r="B93" s="246" t="s">
        <v>598</v>
      </c>
      <c r="C93" s="1145">
        <f t="shared" si="70"/>
        <v>0</v>
      </c>
      <c r="D93" s="1167">
        <v>0</v>
      </c>
      <c r="E93" s="1152">
        <v>0</v>
      </c>
      <c r="F93" s="1152">
        <v>0</v>
      </c>
      <c r="G93" s="1153">
        <v>0</v>
      </c>
      <c r="H93" s="605">
        <f t="shared" si="74"/>
        <v>0</v>
      </c>
      <c r="I93" s="1167">
        <v>0</v>
      </c>
      <c r="J93" s="1152">
        <v>0</v>
      </c>
      <c r="K93" s="1152">
        <v>0</v>
      </c>
      <c r="L93" s="1154">
        <v>0</v>
      </c>
      <c r="M93" s="605">
        <f t="shared" si="61"/>
        <v>0</v>
      </c>
      <c r="N93" s="1167">
        <v>0</v>
      </c>
      <c r="O93" s="1152">
        <v>0</v>
      </c>
      <c r="P93" s="1152">
        <v>0</v>
      </c>
      <c r="Q93" s="1154">
        <v>0</v>
      </c>
      <c r="R93" s="831"/>
      <c r="S93" s="804"/>
    </row>
    <row r="94" spans="1:19" ht="30.75" customHeight="1" x14ac:dyDescent="0.25">
      <c r="A94" s="830" t="s">
        <v>403</v>
      </c>
      <c r="B94" s="246" t="s">
        <v>93</v>
      </c>
      <c r="C94" s="1145">
        <f t="shared" si="70"/>
        <v>45</v>
      </c>
      <c r="D94" s="1167">
        <v>45</v>
      </c>
      <c r="E94" s="1145">
        <v>0</v>
      </c>
      <c r="F94" s="1152">
        <v>0</v>
      </c>
      <c r="G94" s="1162">
        <v>0</v>
      </c>
      <c r="H94" s="605">
        <f t="shared" si="74"/>
        <v>45</v>
      </c>
      <c r="I94" s="1167">
        <v>45</v>
      </c>
      <c r="J94" s="1145">
        <v>0</v>
      </c>
      <c r="K94" s="1152">
        <v>0</v>
      </c>
      <c r="L94" s="1207">
        <v>0</v>
      </c>
      <c r="M94" s="605">
        <f>SUM(N94:Q94)</f>
        <v>0</v>
      </c>
      <c r="N94" s="1167">
        <v>0</v>
      </c>
      <c r="O94" s="1145">
        <v>0</v>
      </c>
      <c r="P94" s="1152">
        <v>0</v>
      </c>
      <c r="Q94" s="1154">
        <v>0</v>
      </c>
      <c r="R94" s="831"/>
      <c r="S94" s="804"/>
    </row>
    <row r="95" spans="1:19" ht="36.75" customHeight="1" x14ac:dyDescent="0.25">
      <c r="A95" s="830" t="s">
        <v>404</v>
      </c>
      <c r="B95" s="246" t="s">
        <v>95</v>
      </c>
      <c r="C95" s="1145">
        <f t="shared" si="70"/>
        <v>170</v>
      </c>
      <c r="D95" s="1167">
        <v>170</v>
      </c>
      <c r="E95" s="1145">
        <v>0</v>
      </c>
      <c r="F95" s="1152">
        <v>0</v>
      </c>
      <c r="G95" s="1162">
        <v>0</v>
      </c>
      <c r="H95" s="605">
        <f t="shared" si="74"/>
        <v>170</v>
      </c>
      <c r="I95" s="1167">
        <v>170</v>
      </c>
      <c r="J95" s="1145">
        <v>0</v>
      </c>
      <c r="K95" s="1152">
        <v>0</v>
      </c>
      <c r="L95" s="1207">
        <v>0</v>
      </c>
      <c r="M95" s="605">
        <f>SUM(N95:Q95)</f>
        <v>0</v>
      </c>
      <c r="N95" s="1167">
        <v>0</v>
      </c>
      <c r="O95" s="1145">
        <v>0</v>
      </c>
      <c r="P95" s="1152">
        <v>0</v>
      </c>
      <c r="Q95" s="1154">
        <v>0</v>
      </c>
      <c r="R95" s="831"/>
      <c r="S95" s="804"/>
    </row>
    <row r="96" spans="1:19" ht="29.25" customHeight="1" x14ac:dyDescent="0.25">
      <c r="A96" s="830" t="s">
        <v>599</v>
      </c>
      <c r="B96" s="246" t="s">
        <v>214</v>
      </c>
      <c r="C96" s="1145">
        <f t="shared" si="70"/>
        <v>100</v>
      </c>
      <c r="D96" s="1167">
        <v>100</v>
      </c>
      <c r="E96" s="1145">
        <v>0</v>
      </c>
      <c r="F96" s="1152">
        <v>0</v>
      </c>
      <c r="G96" s="1162">
        <v>0</v>
      </c>
      <c r="H96" s="605">
        <f t="shared" si="74"/>
        <v>100</v>
      </c>
      <c r="I96" s="1167">
        <v>100</v>
      </c>
      <c r="J96" s="1145">
        <v>0</v>
      </c>
      <c r="K96" s="1152">
        <v>0</v>
      </c>
      <c r="L96" s="1207">
        <v>0</v>
      </c>
      <c r="M96" s="605">
        <f t="shared" ref="M96:M97" si="87">N96+O96+P96</f>
        <v>20.399999999999999</v>
      </c>
      <c r="N96" s="1167">
        <v>20.399999999999999</v>
      </c>
      <c r="O96" s="1145">
        <v>0</v>
      </c>
      <c r="P96" s="1152">
        <v>0</v>
      </c>
      <c r="Q96" s="1154">
        <v>0</v>
      </c>
      <c r="R96" s="831"/>
      <c r="S96" s="804"/>
    </row>
    <row r="97" spans="1:19" ht="39" customHeight="1" x14ac:dyDescent="0.25">
      <c r="A97" s="830" t="s">
        <v>600</v>
      </c>
      <c r="B97" s="246" t="s">
        <v>257</v>
      </c>
      <c r="C97" s="1145">
        <f t="shared" si="70"/>
        <v>85</v>
      </c>
      <c r="D97" s="1167">
        <v>85</v>
      </c>
      <c r="E97" s="1145">
        <v>0</v>
      </c>
      <c r="F97" s="1152">
        <v>0</v>
      </c>
      <c r="G97" s="1162">
        <v>0</v>
      </c>
      <c r="H97" s="605">
        <f t="shared" si="74"/>
        <v>85</v>
      </c>
      <c r="I97" s="1167">
        <v>85</v>
      </c>
      <c r="J97" s="1145">
        <v>0</v>
      </c>
      <c r="K97" s="1152">
        <v>0</v>
      </c>
      <c r="L97" s="1207">
        <v>0</v>
      </c>
      <c r="M97" s="605">
        <f t="shared" si="87"/>
        <v>4</v>
      </c>
      <c r="N97" s="1167">
        <v>4</v>
      </c>
      <c r="O97" s="1145">
        <v>0</v>
      </c>
      <c r="P97" s="1152">
        <v>0</v>
      </c>
      <c r="Q97" s="1154">
        <v>0</v>
      </c>
      <c r="R97" s="831"/>
      <c r="S97" s="804"/>
    </row>
    <row r="98" spans="1:19" ht="49.5" customHeight="1" x14ac:dyDescent="0.25">
      <c r="A98" s="830" t="s">
        <v>601</v>
      </c>
      <c r="B98" s="246" t="s">
        <v>602</v>
      </c>
      <c r="C98" s="1145">
        <f t="shared" si="70"/>
        <v>0</v>
      </c>
      <c r="D98" s="1167">
        <v>0</v>
      </c>
      <c r="E98" s="1145">
        <v>0</v>
      </c>
      <c r="F98" s="1152">
        <v>0</v>
      </c>
      <c r="G98" s="1162">
        <v>0</v>
      </c>
      <c r="H98" s="605">
        <f t="shared" si="74"/>
        <v>0</v>
      </c>
      <c r="I98" s="1167">
        <v>0</v>
      </c>
      <c r="J98" s="1145">
        <v>0</v>
      </c>
      <c r="K98" s="1152">
        <v>0</v>
      </c>
      <c r="L98" s="1207">
        <v>0</v>
      </c>
      <c r="M98" s="605">
        <f t="shared" si="61"/>
        <v>0</v>
      </c>
      <c r="N98" s="1167">
        <v>0</v>
      </c>
      <c r="O98" s="1145">
        <v>0</v>
      </c>
      <c r="P98" s="1152">
        <v>0</v>
      </c>
      <c r="Q98" s="1154">
        <v>0</v>
      </c>
      <c r="R98" s="831"/>
      <c r="S98" s="804"/>
    </row>
    <row r="99" spans="1:19" ht="59.25" customHeight="1" x14ac:dyDescent="0.25">
      <c r="A99" s="830" t="s">
        <v>603</v>
      </c>
      <c r="B99" s="246" t="s">
        <v>604</v>
      </c>
      <c r="C99" s="1145">
        <f t="shared" si="70"/>
        <v>30</v>
      </c>
      <c r="D99" s="1167">
        <v>30</v>
      </c>
      <c r="E99" s="1145">
        <v>0</v>
      </c>
      <c r="F99" s="1152">
        <v>0</v>
      </c>
      <c r="G99" s="1162">
        <v>0</v>
      </c>
      <c r="H99" s="605">
        <f t="shared" si="74"/>
        <v>30</v>
      </c>
      <c r="I99" s="1167">
        <v>30</v>
      </c>
      <c r="J99" s="1145">
        <v>0</v>
      </c>
      <c r="K99" s="1152">
        <v>0</v>
      </c>
      <c r="L99" s="1207">
        <v>0</v>
      </c>
      <c r="M99" s="605">
        <f t="shared" si="61"/>
        <v>0</v>
      </c>
      <c r="N99" s="1167">
        <v>0</v>
      </c>
      <c r="O99" s="1145">
        <v>0</v>
      </c>
      <c r="P99" s="1152">
        <v>0</v>
      </c>
      <c r="Q99" s="1154">
        <v>0</v>
      </c>
      <c r="R99" s="831"/>
      <c r="S99" s="804"/>
    </row>
    <row r="100" spans="1:19" ht="44.25" customHeight="1" x14ac:dyDescent="0.25">
      <c r="A100" s="830" t="s">
        <v>605</v>
      </c>
      <c r="B100" s="246" t="s">
        <v>606</v>
      </c>
      <c r="C100" s="1145">
        <f t="shared" si="70"/>
        <v>50</v>
      </c>
      <c r="D100" s="1167">
        <v>50</v>
      </c>
      <c r="E100" s="1145">
        <v>0</v>
      </c>
      <c r="F100" s="1152">
        <v>0</v>
      </c>
      <c r="G100" s="1162">
        <v>0</v>
      </c>
      <c r="H100" s="605">
        <f t="shared" si="74"/>
        <v>50</v>
      </c>
      <c r="I100" s="1167">
        <v>50</v>
      </c>
      <c r="J100" s="1145">
        <v>0</v>
      </c>
      <c r="K100" s="1152">
        <v>0</v>
      </c>
      <c r="L100" s="1207">
        <v>0</v>
      </c>
      <c r="M100" s="605">
        <f t="shared" si="61"/>
        <v>0</v>
      </c>
      <c r="N100" s="1167">
        <v>0</v>
      </c>
      <c r="O100" s="1145">
        <v>0</v>
      </c>
      <c r="P100" s="1152">
        <v>0</v>
      </c>
      <c r="Q100" s="1154">
        <v>0</v>
      </c>
      <c r="R100" s="831"/>
      <c r="S100" s="804"/>
    </row>
    <row r="101" spans="1:19" ht="74.25" customHeight="1" x14ac:dyDescent="0.25">
      <c r="A101" s="841"/>
      <c r="B101" s="910" t="s">
        <v>19</v>
      </c>
      <c r="C101" s="1214">
        <f t="shared" ref="C101:C110" si="88">SUM(D101:G101)</f>
        <v>570</v>
      </c>
      <c r="D101" s="752">
        <f>D102+D105+D108+D110</f>
        <v>70</v>
      </c>
      <c r="E101" s="1132">
        <f t="shared" ref="E101:G101" si="89">E102+E105+E108+E110</f>
        <v>500</v>
      </c>
      <c r="F101" s="1132">
        <f t="shared" si="89"/>
        <v>0</v>
      </c>
      <c r="G101" s="1133">
        <f t="shared" si="89"/>
        <v>0</v>
      </c>
      <c r="H101" s="603">
        <f t="shared" ref="H101:H110" si="90">SUM(I101:L101)</f>
        <v>270</v>
      </c>
      <c r="I101" s="1132">
        <f t="shared" ref="I101:L101" si="91">I102+I105+I108+I110</f>
        <v>70</v>
      </c>
      <c r="J101" s="1132">
        <f t="shared" si="91"/>
        <v>200</v>
      </c>
      <c r="K101" s="1132">
        <f t="shared" si="91"/>
        <v>0</v>
      </c>
      <c r="L101" s="1228">
        <f t="shared" si="91"/>
        <v>0</v>
      </c>
      <c r="M101" s="1039">
        <f t="shared" ref="M101:M110" si="92">SUM(N101:Q101)</f>
        <v>0</v>
      </c>
      <c r="N101" s="752">
        <f t="shared" ref="N101:Q101" si="93">N102+N105+N108+N110</f>
        <v>0</v>
      </c>
      <c r="O101" s="1132">
        <f t="shared" si="93"/>
        <v>0</v>
      </c>
      <c r="P101" s="1132">
        <f t="shared" si="93"/>
        <v>0</v>
      </c>
      <c r="Q101" s="960">
        <f t="shared" si="93"/>
        <v>0</v>
      </c>
      <c r="R101" s="825">
        <f>M101/C101*100</f>
        <v>0</v>
      </c>
      <c r="S101" s="804"/>
    </row>
    <row r="102" spans="1:19" ht="37.5" customHeight="1" x14ac:dyDescent="0.25">
      <c r="A102" s="842"/>
      <c r="B102" s="903" t="s">
        <v>607</v>
      </c>
      <c r="C102" s="1222">
        <f t="shared" si="88"/>
        <v>560</v>
      </c>
      <c r="D102" s="1229">
        <f>SUM(D103:D104)</f>
        <v>60</v>
      </c>
      <c r="E102" s="1147">
        <f t="shared" ref="E102:G102" si="94">SUM(E103:E104)</f>
        <v>500</v>
      </c>
      <c r="F102" s="1147">
        <f t="shared" si="94"/>
        <v>0</v>
      </c>
      <c r="G102" s="1224">
        <f t="shared" si="94"/>
        <v>0</v>
      </c>
      <c r="H102" s="1225">
        <f t="shared" si="90"/>
        <v>260</v>
      </c>
      <c r="I102" s="1229">
        <f t="shared" ref="I102:L102" si="95">SUM(I103:I104)</f>
        <v>60</v>
      </c>
      <c r="J102" s="1147">
        <f t="shared" si="95"/>
        <v>200</v>
      </c>
      <c r="K102" s="1147">
        <f t="shared" si="95"/>
        <v>0</v>
      </c>
      <c r="L102" s="1226">
        <f t="shared" si="95"/>
        <v>0</v>
      </c>
      <c r="M102" s="1225">
        <f t="shared" si="92"/>
        <v>0</v>
      </c>
      <c r="N102" s="1229">
        <f t="shared" ref="N102:Q102" si="96">SUM(N103:N104)</f>
        <v>0</v>
      </c>
      <c r="O102" s="1147">
        <f t="shared" si="96"/>
        <v>0</v>
      </c>
      <c r="P102" s="1147">
        <f t="shared" si="96"/>
        <v>0</v>
      </c>
      <c r="Q102" s="1149">
        <f t="shared" si="96"/>
        <v>0</v>
      </c>
      <c r="R102" s="924"/>
      <c r="S102" s="804"/>
    </row>
    <row r="103" spans="1:19" ht="33" customHeight="1" x14ac:dyDescent="0.25">
      <c r="A103" s="843" t="s">
        <v>26</v>
      </c>
      <c r="B103" s="904" t="s">
        <v>97</v>
      </c>
      <c r="C103" s="1151">
        <f t="shared" si="88"/>
        <v>60</v>
      </c>
      <c r="D103" s="802">
        <v>60</v>
      </c>
      <c r="E103" s="802">
        <v>0</v>
      </c>
      <c r="F103" s="802">
        <v>0</v>
      </c>
      <c r="G103" s="1150">
        <v>0</v>
      </c>
      <c r="H103" s="945">
        <f t="shared" si="90"/>
        <v>60</v>
      </c>
      <c r="I103" s="802">
        <v>60</v>
      </c>
      <c r="J103" s="802">
        <v>0</v>
      </c>
      <c r="K103" s="802">
        <v>0</v>
      </c>
      <c r="L103" s="962">
        <v>0</v>
      </c>
      <c r="M103" s="945">
        <f t="shared" si="92"/>
        <v>0</v>
      </c>
      <c r="N103" s="802">
        <v>0</v>
      </c>
      <c r="O103" s="802">
        <v>0</v>
      </c>
      <c r="P103" s="802">
        <v>0</v>
      </c>
      <c r="Q103" s="962">
        <v>0</v>
      </c>
      <c r="R103" s="925"/>
      <c r="S103" s="804"/>
    </row>
    <row r="104" spans="1:19" ht="93.75" customHeight="1" x14ac:dyDescent="0.25">
      <c r="A104" s="843" t="s">
        <v>27</v>
      </c>
      <c r="B104" s="904" t="s">
        <v>608</v>
      </c>
      <c r="C104" s="1151">
        <f t="shared" si="88"/>
        <v>500</v>
      </c>
      <c r="D104" s="802">
        <v>0</v>
      </c>
      <c r="E104" s="802">
        <v>500</v>
      </c>
      <c r="F104" s="802">
        <v>0</v>
      </c>
      <c r="G104" s="1150">
        <v>0</v>
      </c>
      <c r="H104" s="945">
        <f t="shared" si="90"/>
        <v>200</v>
      </c>
      <c r="I104" s="802">
        <v>0</v>
      </c>
      <c r="J104" s="802">
        <v>200</v>
      </c>
      <c r="K104" s="802">
        <v>0</v>
      </c>
      <c r="L104" s="962">
        <v>0</v>
      </c>
      <c r="M104" s="945">
        <f t="shared" si="92"/>
        <v>0</v>
      </c>
      <c r="N104" s="802">
        <v>0</v>
      </c>
      <c r="O104" s="802">
        <v>0</v>
      </c>
      <c r="P104" s="802">
        <v>0</v>
      </c>
      <c r="Q104" s="962">
        <v>0</v>
      </c>
      <c r="R104" s="925"/>
      <c r="S104" s="804"/>
    </row>
    <row r="105" spans="1:19" ht="42" customHeight="1" x14ac:dyDescent="0.25">
      <c r="A105" s="843"/>
      <c r="B105" s="903" t="s">
        <v>609</v>
      </c>
      <c r="C105" s="1222">
        <f t="shared" si="88"/>
        <v>0</v>
      </c>
      <c r="D105" s="1147">
        <f>SUM(D106:D107)</f>
        <v>0</v>
      </c>
      <c r="E105" s="1147">
        <f t="shared" ref="E105:G105" si="97">SUM(E106:E107)</f>
        <v>0</v>
      </c>
      <c r="F105" s="1147">
        <f t="shared" si="97"/>
        <v>0</v>
      </c>
      <c r="G105" s="1148">
        <f t="shared" si="97"/>
        <v>0</v>
      </c>
      <c r="H105" s="1225">
        <f t="shared" si="90"/>
        <v>0</v>
      </c>
      <c r="I105" s="1147">
        <f t="shared" ref="I105:L105" si="98">SUM(I106:I107)</f>
        <v>0</v>
      </c>
      <c r="J105" s="1147">
        <f t="shared" si="98"/>
        <v>0</v>
      </c>
      <c r="K105" s="1147">
        <f t="shared" si="98"/>
        <v>0</v>
      </c>
      <c r="L105" s="1149">
        <f t="shared" si="98"/>
        <v>0</v>
      </c>
      <c r="M105" s="1225">
        <f t="shared" si="92"/>
        <v>0</v>
      </c>
      <c r="N105" s="1147">
        <f t="shared" ref="N105:Q105" si="99">SUM(N106:N107)</f>
        <v>0</v>
      </c>
      <c r="O105" s="1147">
        <f t="shared" si="99"/>
        <v>0</v>
      </c>
      <c r="P105" s="1147">
        <f t="shared" si="99"/>
        <v>0</v>
      </c>
      <c r="Q105" s="1149">
        <f t="shared" si="99"/>
        <v>0</v>
      </c>
      <c r="R105" s="924"/>
      <c r="S105" s="804"/>
    </row>
    <row r="106" spans="1:19" ht="43.5" customHeight="1" x14ac:dyDescent="0.25">
      <c r="A106" s="843" t="s">
        <v>34</v>
      </c>
      <c r="B106" s="904" t="s">
        <v>610</v>
      </c>
      <c r="C106" s="1151">
        <f t="shared" si="88"/>
        <v>0</v>
      </c>
      <c r="D106" s="802">
        <v>0</v>
      </c>
      <c r="E106" s="802">
        <v>0</v>
      </c>
      <c r="F106" s="802">
        <v>0</v>
      </c>
      <c r="G106" s="1150">
        <v>0</v>
      </c>
      <c r="H106" s="945">
        <f t="shared" si="90"/>
        <v>0</v>
      </c>
      <c r="I106" s="802">
        <v>0</v>
      </c>
      <c r="J106" s="802">
        <v>0</v>
      </c>
      <c r="K106" s="802">
        <v>0</v>
      </c>
      <c r="L106" s="962">
        <v>0</v>
      </c>
      <c r="M106" s="945">
        <f t="shared" si="92"/>
        <v>0</v>
      </c>
      <c r="N106" s="802">
        <v>0</v>
      </c>
      <c r="O106" s="802">
        <v>0</v>
      </c>
      <c r="P106" s="802">
        <v>0</v>
      </c>
      <c r="Q106" s="962">
        <v>0</v>
      </c>
      <c r="R106" s="925"/>
      <c r="S106" s="804"/>
    </row>
    <row r="107" spans="1:19" ht="46.5" customHeight="1" x14ac:dyDescent="0.25">
      <c r="A107" s="843" t="s">
        <v>115</v>
      </c>
      <c r="B107" s="246" t="s">
        <v>611</v>
      </c>
      <c r="C107" s="1151">
        <f t="shared" si="88"/>
        <v>0</v>
      </c>
      <c r="D107" s="802">
        <v>0</v>
      </c>
      <c r="E107" s="802">
        <v>0</v>
      </c>
      <c r="F107" s="802">
        <v>0</v>
      </c>
      <c r="G107" s="1150">
        <v>0</v>
      </c>
      <c r="H107" s="945">
        <f t="shared" si="90"/>
        <v>0</v>
      </c>
      <c r="I107" s="802">
        <v>0</v>
      </c>
      <c r="J107" s="802">
        <v>0</v>
      </c>
      <c r="K107" s="802">
        <v>0</v>
      </c>
      <c r="L107" s="962">
        <v>0</v>
      </c>
      <c r="M107" s="945">
        <f t="shared" si="92"/>
        <v>0</v>
      </c>
      <c r="N107" s="802">
        <v>0</v>
      </c>
      <c r="O107" s="802">
        <v>0</v>
      </c>
      <c r="P107" s="802">
        <v>0</v>
      </c>
      <c r="Q107" s="962">
        <v>0</v>
      </c>
      <c r="R107" s="925"/>
      <c r="S107" s="804"/>
    </row>
    <row r="108" spans="1:19" x14ac:dyDescent="0.25">
      <c r="A108" s="843"/>
      <c r="B108" s="903" t="s">
        <v>612</v>
      </c>
      <c r="C108" s="1222">
        <f t="shared" si="88"/>
        <v>0</v>
      </c>
      <c r="D108" s="1147">
        <f>SUM(D109)</f>
        <v>0</v>
      </c>
      <c r="E108" s="1147">
        <f t="shared" ref="E108:G108" si="100">SUM(E109)</f>
        <v>0</v>
      </c>
      <c r="F108" s="1147">
        <f t="shared" si="100"/>
        <v>0</v>
      </c>
      <c r="G108" s="1148">
        <f t="shared" si="100"/>
        <v>0</v>
      </c>
      <c r="H108" s="1225">
        <f t="shared" si="90"/>
        <v>0</v>
      </c>
      <c r="I108" s="1147">
        <f t="shared" ref="I108:L108" si="101">SUM(I109)</f>
        <v>0</v>
      </c>
      <c r="J108" s="1147">
        <f t="shared" si="101"/>
        <v>0</v>
      </c>
      <c r="K108" s="1147">
        <f t="shared" si="101"/>
        <v>0</v>
      </c>
      <c r="L108" s="1149">
        <f t="shared" si="101"/>
        <v>0</v>
      </c>
      <c r="M108" s="1225">
        <f t="shared" si="92"/>
        <v>0</v>
      </c>
      <c r="N108" s="1147">
        <f t="shared" ref="N108:Q108" si="102">SUM(N109)</f>
        <v>0</v>
      </c>
      <c r="O108" s="1147">
        <f t="shared" si="102"/>
        <v>0</v>
      </c>
      <c r="P108" s="1147">
        <f t="shared" si="102"/>
        <v>0</v>
      </c>
      <c r="Q108" s="1149">
        <f t="shared" si="102"/>
        <v>0</v>
      </c>
      <c r="R108" s="924"/>
      <c r="S108" s="804"/>
    </row>
    <row r="109" spans="1:19" ht="45.75" customHeight="1" x14ac:dyDescent="0.25">
      <c r="A109" s="843" t="s">
        <v>40</v>
      </c>
      <c r="B109" s="246" t="s">
        <v>203</v>
      </c>
      <c r="C109" s="1151">
        <f t="shared" si="88"/>
        <v>0</v>
      </c>
      <c r="D109" s="802">
        <v>0</v>
      </c>
      <c r="E109" s="802">
        <v>0</v>
      </c>
      <c r="F109" s="802">
        <v>0</v>
      </c>
      <c r="G109" s="1150">
        <v>0</v>
      </c>
      <c r="H109" s="945">
        <f t="shared" si="90"/>
        <v>0</v>
      </c>
      <c r="I109" s="802">
        <v>0</v>
      </c>
      <c r="J109" s="802">
        <v>0</v>
      </c>
      <c r="K109" s="802">
        <v>0</v>
      </c>
      <c r="L109" s="962">
        <v>0</v>
      </c>
      <c r="M109" s="945">
        <f t="shared" si="92"/>
        <v>0</v>
      </c>
      <c r="N109" s="802">
        <v>0</v>
      </c>
      <c r="O109" s="802">
        <v>0</v>
      </c>
      <c r="P109" s="802">
        <v>0</v>
      </c>
      <c r="Q109" s="962">
        <v>0</v>
      </c>
      <c r="R109" s="925"/>
      <c r="S109" s="804"/>
    </row>
    <row r="110" spans="1:19" ht="24.75" x14ac:dyDescent="0.25">
      <c r="A110" s="61"/>
      <c r="B110" s="917" t="s">
        <v>613</v>
      </c>
      <c r="C110" s="1222">
        <f t="shared" si="88"/>
        <v>10</v>
      </c>
      <c r="D110" s="1147">
        <f>SUM(D111)</f>
        <v>10</v>
      </c>
      <c r="E110" s="1147">
        <f t="shared" ref="E110:G110" si="103">SUM(E111)</f>
        <v>0</v>
      </c>
      <c r="F110" s="1147">
        <f t="shared" si="103"/>
        <v>0</v>
      </c>
      <c r="G110" s="1148">
        <f t="shared" si="103"/>
        <v>0</v>
      </c>
      <c r="H110" s="1225">
        <f t="shared" si="90"/>
        <v>10</v>
      </c>
      <c r="I110" s="1147">
        <f t="shared" ref="I110:L110" si="104">SUM(I111)</f>
        <v>10</v>
      </c>
      <c r="J110" s="1147">
        <f t="shared" si="104"/>
        <v>0</v>
      </c>
      <c r="K110" s="1147">
        <f t="shared" si="104"/>
        <v>0</v>
      </c>
      <c r="L110" s="1149">
        <f t="shared" si="104"/>
        <v>0</v>
      </c>
      <c r="M110" s="1225">
        <f t="shared" si="92"/>
        <v>0</v>
      </c>
      <c r="N110" s="1147">
        <f t="shared" ref="N110:Q110" si="105">SUM(N111)</f>
        <v>0</v>
      </c>
      <c r="O110" s="1147">
        <f t="shared" si="105"/>
        <v>0</v>
      </c>
      <c r="P110" s="1147">
        <f t="shared" si="105"/>
        <v>0</v>
      </c>
      <c r="Q110" s="1149">
        <f t="shared" si="105"/>
        <v>0</v>
      </c>
      <c r="R110" s="924"/>
      <c r="S110" s="804"/>
    </row>
    <row r="111" spans="1:19" ht="45" customHeight="1" x14ac:dyDescent="0.25">
      <c r="A111" s="61" t="s">
        <v>50</v>
      </c>
      <c r="B111" s="246" t="s">
        <v>614</v>
      </c>
      <c r="C111" s="1151">
        <f>D111</f>
        <v>10</v>
      </c>
      <c r="D111" s="802">
        <v>10</v>
      </c>
      <c r="E111" s="277">
        <v>0</v>
      </c>
      <c r="F111" s="277">
        <v>0</v>
      </c>
      <c r="G111" s="1230">
        <v>0</v>
      </c>
      <c r="H111" s="605">
        <f t="shared" ref="H111:H124" si="106">I111</f>
        <v>10</v>
      </c>
      <c r="I111" s="802">
        <v>10</v>
      </c>
      <c r="J111" s="277">
        <v>0</v>
      </c>
      <c r="K111" s="277">
        <v>0</v>
      </c>
      <c r="L111" s="963">
        <v>0</v>
      </c>
      <c r="M111" s="945">
        <f>N111</f>
        <v>0</v>
      </c>
      <c r="N111" s="802">
        <v>0</v>
      </c>
      <c r="O111" s="277">
        <v>0</v>
      </c>
      <c r="P111" s="277">
        <v>0</v>
      </c>
      <c r="Q111" s="963">
        <v>0</v>
      </c>
      <c r="R111" s="926"/>
      <c r="S111" s="804"/>
    </row>
    <row r="112" spans="1:19" ht="93.75" customHeight="1" x14ac:dyDescent="0.25">
      <c r="A112" s="61"/>
      <c r="B112" s="247" t="s">
        <v>615</v>
      </c>
      <c r="C112" s="604">
        <f>SUM(D112:G112)</f>
        <v>60</v>
      </c>
      <c r="D112" s="462">
        <f>SUM(D113)</f>
        <v>60</v>
      </c>
      <c r="E112" s="462">
        <f t="shared" ref="E112:G112" si="107">SUM(E113)</f>
        <v>0</v>
      </c>
      <c r="F112" s="462">
        <f t="shared" si="107"/>
        <v>0</v>
      </c>
      <c r="G112" s="1240">
        <f t="shared" si="107"/>
        <v>0</v>
      </c>
      <c r="H112" s="603">
        <f>SUM(I112:L112)</f>
        <v>188.7</v>
      </c>
      <c r="I112" s="462">
        <f t="shared" ref="I112:L112" si="108">SUM(I113)</f>
        <v>188.7</v>
      </c>
      <c r="J112" s="462">
        <f t="shared" si="108"/>
        <v>0</v>
      </c>
      <c r="K112" s="462">
        <f t="shared" si="108"/>
        <v>0</v>
      </c>
      <c r="L112" s="960">
        <f t="shared" si="108"/>
        <v>0</v>
      </c>
      <c r="M112" s="603">
        <f>SUM(N112:Q112)</f>
        <v>131.4</v>
      </c>
      <c r="N112" s="462">
        <f t="shared" ref="N112:Q112" si="109">SUM(N113)</f>
        <v>131.4</v>
      </c>
      <c r="O112" s="462">
        <f t="shared" si="109"/>
        <v>0</v>
      </c>
      <c r="P112" s="462">
        <f t="shared" si="109"/>
        <v>0</v>
      </c>
      <c r="Q112" s="960">
        <f t="shared" si="109"/>
        <v>0</v>
      </c>
      <c r="R112" s="927">
        <f>M112/C112*100</f>
        <v>219</v>
      </c>
      <c r="S112" s="804"/>
    </row>
    <row r="113" spans="1:19" ht="51" customHeight="1" x14ac:dyDescent="0.25">
      <c r="A113" s="61"/>
      <c r="B113" s="902" t="s">
        <v>631</v>
      </c>
      <c r="C113" s="1139">
        <f>SUM(D113:G113)</f>
        <v>60</v>
      </c>
      <c r="D113" s="1140">
        <f>SUM(D114:D115)</f>
        <v>60</v>
      </c>
      <c r="E113" s="1140">
        <f t="shared" ref="E113:G113" si="110">SUM(E114:E115)</f>
        <v>0</v>
      </c>
      <c r="F113" s="1140">
        <f t="shared" si="110"/>
        <v>0</v>
      </c>
      <c r="G113" s="1201">
        <f t="shared" si="110"/>
        <v>0</v>
      </c>
      <c r="H113" s="1142">
        <f>SUM(I113:L113)</f>
        <v>188.7</v>
      </c>
      <c r="I113" s="1140">
        <f t="shared" ref="I113:L113" si="111">SUM(I114:I115)</f>
        <v>188.7</v>
      </c>
      <c r="J113" s="1140">
        <f t="shared" si="111"/>
        <v>0</v>
      </c>
      <c r="K113" s="1140">
        <f t="shared" si="111"/>
        <v>0</v>
      </c>
      <c r="L113" s="1144">
        <f t="shared" si="111"/>
        <v>0</v>
      </c>
      <c r="M113" s="1142">
        <f>SUM(N113:Q113)</f>
        <v>131.4</v>
      </c>
      <c r="N113" s="1140">
        <f t="shared" ref="N113:Q113" si="112">SUM(N114:N115)</f>
        <v>131.4</v>
      </c>
      <c r="O113" s="1140">
        <f t="shared" si="112"/>
        <v>0</v>
      </c>
      <c r="P113" s="1140">
        <f t="shared" si="112"/>
        <v>0</v>
      </c>
      <c r="Q113" s="1144">
        <f t="shared" si="112"/>
        <v>0</v>
      </c>
      <c r="R113" s="676"/>
      <c r="S113" s="804"/>
    </row>
    <row r="114" spans="1:19" ht="45.75" customHeight="1" x14ac:dyDescent="0.25">
      <c r="A114" s="844" t="s">
        <v>26</v>
      </c>
      <c r="B114" s="248" t="s">
        <v>616</v>
      </c>
      <c r="C114" s="1151">
        <f>SUM(D114:G114)</f>
        <v>0</v>
      </c>
      <c r="D114" s="802">
        <v>0</v>
      </c>
      <c r="E114" s="802">
        <v>0</v>
      </c>
      <c r="F114" s="802">
        <v>0</v>
      </c>
      <c r="G114" s="1150">
        <v>0</v>
      </c>
      <c r="H114" s="945">
        <f>SUM(I114:L114)</f>
        <v>0</v>
      </c>
      <c r="I114" s="802">
        <v>0</v>
      </c>
      <c r="J114" s="802">
        <v>0</v>
      </c>
      <c r="K114" s="802">
        <v>0</v>
      </c>
      <c r="L114" s="962">
        <v>0</v>
      </c>
      <c r="M114" s="945">
        <v>0</v>
      </c>
      <c r="N114" s="802">
        <v>0</v>
      </c>
      <c r="O114" s="802">
        <v>0</v>
      </c>
      <c r="P114" s="802">
        <v>0</v>
      </c>
      <c r="Q114" s="962">
        <v>0</v>
      </c>
      <c r="R114" s="816"/>
      <c r="S114" s="804"/>
    </row>
    <row r="115" spans="1:19" ht="40.5" customHeight="1" x14ac:dyDescent="0.25">
      <c r="A115" s="845" t="s">
        <v>27</v>
      </c>
      <c r="B115" s="248" t="s">
        <v>617</v>
      </c>
      <c r="C115" s="1151">
        <f>SUM(D115:G115)</f>
        <v>60</v>
      </c>
      <c r="D115" s="802">
        <f>SUM(D116:D124)</f>
        <v>60</v>
      </c>
      <c r="E115" s="802">
        <f>SUM(E116:E124)</f>
        <v>0</v>
      </c>
      <c r="F115" s="802">
        <f>SUM(F116:F124)</f>
        <v>0</v>
      </c>
      <c r="G115" s="1150">
        <f>SUM(G116:G124)</f>
        <v>0</v>
      </c>
      <c r="H115" s="945">
        <f>SUM(I115:L115)</f>
        <v>188.7</v>
      </c>
      <c r="I115" s="802">
        <f>SUM(I116:I124)</f>
        <v>188.7</v>
      </c>
      <c r="J115" s="802">
        <f>SUM(J116:J124)</f>
        <v>0</v>
      </c>
      <c r="K115" s="802">
        <f>SUM(K116:K124)</f>
        <v>0</v>
      </c>
      <c r="L115" s="962">
        <f>SUM(L116:L124)</f>
        <v>0</v>
      </c>
      <c r="M115" s="945">
        <f>SUM(N115:Q115)</f>
        <v>131.4</v>
      </c>
      <c r="N115" s="802">
        <f>SUM(N116:N124)</f>
        <v>131.4</v>
      </c>
      <c r="O115" s="802">
        <f>SUM(O116:O124)</f>
        <v>0</v>
      </c>
      <c r="P115" s="802">
        <f>SUM(P116:P124)</f>
        <v>0</v>
      </c>
      <c r="Q115" s="962">
        <f>SUM(Q116:Q124)</f>
        <v>0</v>
      </c>
      <c r="R115" s="816"/>
      <c r="S115" s="804"/>
    </row>
    <row r="116" spans="1:19" ht="47.25" customHeight="1" x14ac:dyDescent="0.25">
      <c r="A116" s="61" t="s">
        <v>440</v>
      </c>
      <c r="B116" s="248" t="s">
        <v>206</v>
      </c>
      <c r="C116" s="1151">
        <f t="shared" ref="C116:C124" si="113">D116</f>
        <v>5</v>
      </c>
      <c r="D116" s="802">
        <v>5</v>
      </c>
      <c r="E116" s="802">
        <v>0</v>
      </c>
      <c r="F116" s="802">
        <v>0</v>
      </c>
      <c r="G116" s="1150">
        <v>0</v>
      </c>
      <c r="H116" s="945">
        <f t="shared" si="106"/>
        <v>5</v>
      </c>
      <c r="I116" s="802">
        <v>5</v>
      </c>
      <c r="J116" s="802">
        <v>0</v>
      </c>
      <c r="K116" s="802">
        <v>0</v>
      </c>
      <c r="L116" s="962">
        <v>0</v>
      </c>
      <c r="M116" s="945">
        <f t="shared" ref="M116:M124" si="114">N116</f>
        <v>0</v>
      </c>
      <c r="N116" s="802">
        <v>0</v>
      </c>
      <c r="O116" s="802">
        <v>0</v>
      </c>
      <c r="P116" s="802">
        <v>0</v>
      </c>
      <c r="Q116" s="962">
        <v>0</v>
      </c>
      <c r="R116" s="925"/>
      <c r="S116" s="804"/>
    </row>
    <row r="117" spans="1:19" ht="39" customHeight="1" x14ac:dyDescent="0.25">
      <c r="A117" s="61" t="s">
        <v>441</v>
      </c>
      <c r="B117" s="248" t="s">
        <v>207</v>
      </c>
      <c r="C117" s="1151">
        <f t="shared" si="113"/>
        <v>5</v>
      </c>
      <c r="D117" s="802">
        <v>5</v>
      </c>
      <c r="E117" s="802">
        <v>0</v>
      </c>
      <c r="F117" s="802">
        <v>0</v>
      </c>
      <c r="G117" s="1150">
        <v>0</v>
      </c>
      <c r="H117" s="945">
        <f t="shared" si="106"/>
        <v>10</v>
      </c>
      <c r="I117" s="802">
        <v>10</v>
      </c>
      <c r="J117" s="802">
        <v>0</v>
      </c>
      <c r="K117" s="802">
        <v>0</v>
      </c>
      <c r="L117" s="962">
        <v>0</v>
      </c>
      <c r="M117" s="945">
        <f t="shared" si="114"/>
        <v>6</v>
      </c>
      <c r="N117" s="802">
        <v>6</v>
      </c>
      <c r="O117" s="802">
        <v>0</v>
      </c>
      <c r="P117" s="802">
        <v>0</v>
      </c>
      <c r="Q117" s="962">
        <v>0</v>
      </c>
      <c r="R117" s="925"/>
      <c r="S117" s="804"/>
    </row>
    <row r="118" spans="1:19" ht="36.75" customHeight="1" x14ac:dyDescent="0.25">
      <c r="A118" s="61" t="s">
        <v>632</v>
      </c>
      <c r="B118" s="248" t="s">
        <v>209</v>
      </c>
      <c r="C118" s="1151">
        <f t="shared" si="113"/>
        <v>5</v>
      </c>
      <c r="D118" s="802">
        <v>5</v>
      </c>
      <c r="E118" s="802">
        <v>0</v>
      </c>
      <c r="F118" s="802">
        <v>0</v>
      </c>
      <c r="G118" s="1150">
        <v>0</v>
      </c>
      <c r="H118" s="945">
        <f t="shared" si="106"/>
        <v>5</v>
      </c>
      <c r="I118" s="802">
        <v>5</v>
      </c>
      <c r="J118" s="802">
        <v>0</v>
      </c>
      <c r="K118" s="802">
        <v>0</v>
      </c>
      <c r="L118" s="962">
        <v>0</v>
      </c>
      <c r="M118" s="945">
        <f t="shared" si="114"/>
        <v>0</v>
      </c>
      <c r="N118" s="802">
        <v>0</v>
      </c>
      <c r="O118" s="802">
        <v>0</v>
      </c>
      <c r="P118" s="802">
        <v>0</v>
      </c>
      <c r="Q118" s="962">
        <v>0</v>
      </c>
      <c r="R118" s="925"/>
      <c r="S118" s="804"/>
    </row>
    <row r="119" spans="1:19" ht="60.75" customHeight="1" x14ac:dyDescent="0.25">
      <c r="A119" s="61" t="s">
        <v>633</v>
      </c>
      <c r="B119" s="248" t="s">
        <v>208</v>
      </c>
      <c r="C119" s="1151">
        <f t="shared" si="113"/>
        <v>5</v>
      </c>
      <c r="D119" s="802">
        <v>5</v>
      </c>
      <c r="E119" s="802">
        <v>0</v>
      </c>
      <c r="F119" s="802">
        <v>0</v>
      </c>
      <c r="G119" s="1150">
        <v>0</v>
      </c>
      <c r="H119" s="945">
        <f t="shared" si="106"/>
        <v>5</v>
      </c>
      <c r="I119" s="802">
        <v>5</v>
      </c>
      <c r="J119" s="802">
        <v>0</v>
      </c>
      <c r="K119" s="802">
        <v>0</v>
      </c>
      <c r="L119" s="962">
        <v>0</v>
      </c>
      <c r="M119" s="945">
        <f t="shared" si="114"/>
        <v>0</v>
      </c>
      <c r="N119" s="802">
        <v>0</v>
      </c>
      <c r="O119" s="802">
        <v>0</v>
      </c>
      <c r="P119" s="802">
        <v>0</v>
      </c>
      <c r="Q119" s="962">
        <v>0</v>
      </c>
      <c r="R119" s="925"/>
      <c r="S119" s="804"/>
    </row>
    <row r="120" spans="1:19" ht="129" customHeight="1" x14ac:dyDescent="0.25">
      <c r="A120" s="61" t="s">
        <v>634</v>
      </c>
      <c r="B120" s="248" t="s">
        <v>210</v>
      </c>
      <c r="C120" s="1151">
        <f t="shared" si="113"/>
        <v>10</v>
      </c>
      <c r="D120" s="802">
        <v>10</v>
      </c>
      <c r="E120" s="802">
        <v>0</v>
      </c>
      <c r="F120" s="802">
        <v>0</v>
      </c>
      <c r="G120" s="1150">
        <v>0</v>
      </c>
      <c r="H120" s="945">
        <f t="shared" si="106"/>
        <v>90</v>
      </c>
      <c r="I120" s="802">
        <v>90</v>
      </c>
      <c r="J120" s="802">
        <v>0</v>
      </c>
      <c r="K120" s="802">
        <v>0</v>
      </c>
      <c r="L120" s="962">
        <v>0</v>
      </c>
      <c r="M120" s="945">
        <f t="shared" si="114"/>
        <v>84.7</v>
      </c>
      <c r="N120" s="802">
        <v>84.7</v>
      </c>
      <c r="O120" s="802">
        <v>0</v>
      </c>
      <c r="P120" s="802">
        <v>0</v>
      </c>
      <c r="Q120" s="962">
        <v>0</v>
      </c>
      <c r="R120" s="925"/>
      <c r="S120" s="804"/>
    </row>
    <row r="121" spans="1:19" ht="126.75" customHeight="1" x14ac:dyDescent="0.25">
      <c r="A121" s="61" t="s">
        <v>635</v>
      </c>
      <c r="B121" s="248" t="s">
        <v>211</v>
      </c>
      <c r="C121" s="1151">
        <f t="shared" si="113"/>
        <v>5</v>
      </c>
      <c r="D121" s="802">
        <v>5</v>
      </c>
      <c r="E121" s="802">
        <v>0</v>
      </c>
      <c r="F121" s="802">
        <v>0</v>
      </c>
      <c r="G121" s="1150">
        <v>0</v>
      </c>
      <c r="H121" s="945">
        <f t="shared" si="106"/>
        <v>13.7</v>
      </c>
      <c r="I121" s="802">
        <v>13.7</v>
      </c>
      <c r="J121" s="802">
        <v>0</v>
      </c>
      <c r="K121" s="802">
        <v>0</v>
      </c>
      <c r="L121" s="962"/>
      <c r="M121" s="945">
        <f t="shared" si="114"/>
        <v>0</v>
      </c>
      <c r="N121" s="802">
        <v>0</v>
      </c>
      <c r="O121" s="802">
        <v>0</v>
      </c>
      <c r="P121" s="802">
        <v>0</v>
      </c>
      <c r="Q121" s="962">
        <v>0</v>
      </c>
      <c r="R121" s="925"/>
      <c r="S121" s="804"/>
    </row>
    <row r="122" spans="1:19" ht="92.25" customHeight="1" x14ac:dyDescent="0.25">
      <c r="A122" s="61" t="s">
        <v>636</v>
      </c>
      <c r="B122" s="248" t="s">
        <v>212</v>
      </c>
      <c r="C122" s="1151">
        <f t="shared" si="113"/>
        <v>10</v>
      </c>
      <c r="D122" s="802">
        <v>10</v>
      </c>
      <c r="E122" s="802">
        <v>0</v>
      </c>
      <c r="F122" s="802">
        <v>0</v>
      </c>
      <c r="G122" s="1150">
        <v>0</v>
      </c>
      <c r="H122" s="945">
        <f t="shared" si="106"/>
        <v>10</v>
      </c>
      <c r="I122" s="802">
        <v>10</v>
      </c>
      <c r="J122" s="802">
        <v>0</v>
      </c>
      <c r="K122" s="802">
        <v>0</v>
      </c>
      <c r="L122" s="962">
        <v>0</v>
      </c>
      <c r="M122" s="945">
        <f t="shared" si="114"/>
        <v>0</v>
      </c>
      <c r="N122" s="802">
        <v>0</v>
      </c>
      <c r="O122" s="802">
        <v>0</v>
      </c>
      <c r="P122" s="802">
        <v>0</v>
      </c>
      <c r="Q122" s="962">
        <v>0</v>
      </c>
      <c r="R122" s="925"/>
      <c r="S122" s="804"/>
    </row>
    <row r="123" spans="1:19" ht="113.25" customHeight="1" x14ac:dyDescent="0.25">
      <c r="A123" s="61" t="s">
        <v>637</v>
      </c>
      <c r="B123" s="248" t="s">
        <v>213</v>
      </c>
      <c r="C123" s="1151">
        <f t="shared" si="113"/>
        <v>15</v>
      </c>
      <c r="D123" s="802">
        <v>15</v>
      </c>
      <c r="E123" s="802">
        <v>0</v>
      </c>
      <c r="F123" s="802">
        <v>0</v>
      </c>
      <c r="G123" s="1150">
        <v>0</v>
      </c>
      <c r="H123" s="945">
        <f t="shared" si="106"/>
        <v>50</v>
      </c>
      <c r="I123" s="802">
        <v>50</v>
      </c>
      <c r="J123" s="802">
        <v>0</v>
      </c>
      <c r="K123" s="802">
        <v>0</v>
      </c>
      <c r="L123" s="962">
        <v>0</v>
      </c>
      <c r="M123" s="945">
        <f t="shared" si="114"/>
        <v>40.700000000000003</v>
      </c>
      <c r="N123" s="802">
        <v>40.700000000000003</v>
      </c>
      <c r="O123" s="802">
        <v>0</v>
      </c>
      <c r="P123" s="802">
        <v>0</v>
      </c>
      <c r="Q123" s="962">
        <v>0</v>
      </c>
      <c r="R123" s="925"/>
      <c r="S123" s="804"/>
    </row>
    <row r="124" spans="1:19" ht="48" customHeight="1" x14ac:dyDescent="0.25">
      <c r="A124" s="61" t="s">
        <v>638</v>
      </c>
      <c r="B124" s="248" t="s">
        <v>332</v>
      </c>
      <c r="C124" s="1151">
        <f t="shared" si="113"/>
        <v>0</v>
      </c>
      <c r="D124" s="802">
        <v>0</v>
      </c>
      <c r="E124" s="802">
        <v>0</v>
      </c>
      <c r="F124" s="802">
        <v>0</v>
      </c>
      <c r="G124" s="1150">
        <v>0</v>
      </c>
      <c r="H124" s="945">
        <f t="shared" si="106"/>
        <v>0</v>
      </c>
      <c r="I124" s="802">
        <v>0</v>
      </c>
      <c r="J124" s="802">
        <v>0</v>
      </c>
      <c r="K124" s="802">
        <v>0</v>
      </c>
      <c r="L124" s="962">
        <v>0</v>
      </c>
      <c r="M124" s="945">
        <f t="shared" si="114"/>
        <v>0</v>
      </c>
      <c r="N124" s="802">
        <v>0</v>
      </c>
      <c r="O124" s="802">
        <v>0</v>
      </c>
      <c r="P124" s="802">
        <v>0</v>
      </c>
      <c r="Q124" s="962">
        <v>0</v>
      </c>
      <c r="R124" s="925"/>
      <c r="S124" s="804"/>
    </row>
    <row r="125" spans="1:19" ht="27" customHeight="1" thickBot="1" x14ac:dyDescent="0.3">
      <c r="A125" s="918"/>
      <c r="B125" s="919" t="s">
        <v>131</v>
      </c>
      <c r="C125" s="1233">
        <f>SUM(D125:G125)</f>
        <v>3599.2000000000003</v>
      </c>
      <c r="D125" s="1234">
        <f>D22+D54+D58+D69+D72+D87+D101+D112</f>
        <v>2958.9</v>
      </c>
      <c r="E125" s="1234">
        <f>E22+E54+E58+E69+E72+E87+E101+E112</f>
        <v>627.70000000000005</v>
      </c>
      <c r="F125" s="1234">
        <f>F22+F54+F58+F69+F72+F87+F101+F112</f>
        <v>12.6</v>
      </c>
      <c r="G125" s="1235">
        <f>G22+G54+G58+G69+G72+G87+G101+G112</f>
        <v>0</v>
      </c>
      <c r="H125" s="1041">
        <f>SUM(I125:L125)</f>
        <v>3427.8999999999996</v>
      </c>
      <c r="I125" s="1236">
        <f>I22+I54+I58+I69+I72+I87+I101+I112</f>
        <v>3087.6</v>
      </c>
      <c r="J125" s="1236">
        <f>J22+J54+J58+J69+J72+J87+J101+J112</f>
        <v>327.7</v>
      </c>
      <c r="K125" s="1236">
        <f>K22+K54+K58+K69+K72+K87+K101+K112</f>
        <v>12.6</v>
      </c>
      <c r="L125" s="1237">
        <f>L22+L54+L58+L69+L72+L87+L101+L112</f>
        <v>0</v>
      </c>
      <c r="M125" s="1041">
        <f>SUM(N125:Q125)</f>
        <v>672.3</v>
      </c>
      <c r="N125" s="1236">
        <f>N22+N54+N58+N69+N72+N87+N101+N112</f>
        <v>672.3</v>
      </c>
      <c r="O125" s="1236">
        <f>O22+O54+O58+O69+O72+O87+O101+O112</f>
        <v>0</v>
      </c>
      <c r="P125" s="1236">
        <f>P22+P54+P58+P69+P72+P87+P101+P112</f>
        <v>0</v>
      </c>
      <c r="Q125" s="1237">
        <f>Q22+Q54+Q58+Q69+Q72+Q87+Q101+Q112</f>
        <v>0</v>
      </c>
      <c r="R125" s="928">
        <f>M125/C125*100</f>
        <v>18.679150922427205</v>
      </c>
      <c r="S125" s="804"/>
    </row>
    <row r="126" spans="1:19" ht="17.25" customHeight="1" thickBot="1" x14ac:dyDescent="0.3">
      <c r="A126" s="1550" t="s">
        <v>345</v>
      </c>
      <c r="B126" s="1551"/>
      <c r="C126" s="1552"/>
      <c r="D126" s="1552"/>
      <c r="E126" s="1552"/>
      <c r="F126" s="1552"/>
      <c r="G126" s="1552"/>
      <c r="H126" s="1551"/>
      <c r="I126" s="1551"/>
      <c r="J126" s="1551"/>
      <c r="K126" s="1551"/>
      <c r="L126" s="1551"/>
      <c r="M126" s="1551"/>
      <c r="N126" s="1551"/>
      <c r="O126" s="1551"/>
      <c r="P126" s="1551"/>
      <c r="Q126" s="1551"/>
      <c r="R126" s="1553"/>
      <c r="S126" s="804"/>
    </row>
    <row r="127" spans="1:19" ht="39.75" customHeight="1" x14ac:dyDescent="0.25">
      <c r="A127" s="1328"/>
      <c r="B127" s="1329" t="s">
        <v>140</v>
      </c>
      <c r="C127" s="1330">
        <f>SUM(D127:G127)</f>
        <v>313334.42</v>
      </c>
      <c r="D127" s="1331">
        <f>D128+D132</f>
        <v>73435.02</v>
      </c>
      <c r="E127" s="1331">
        <f t="shared" ref="E127:G127" si="115">E128+E132</f>
        <v>239899.4</v>
      </c>
      <c r="F127" s="1331">
        <f t="shared" si="115"/>
        <v>0</v>
      </c>
      <c r="G127" s="1332">
        <f t="shared" si="115"/>
        <v>0</v>
      </c>
      <c r="H127" s="1330">
        <f>SUM(I127:L127)</f>
        <v>313334.42</v>
      </c>
      <c r="I127" s="1331">
        <f t="shared" ref="I127:L127" si="116">I128+I132</f>
        <v>73435.02</v>
      </c>
      <c r="J127" s="1331">
        <f t="shared" si="116"/>
        <v>239899.4</v>
      </c>
      <c r="K127" s="1331">
        <f t="shared" si="116"/>
        <v>0</v>
      </c>
      <c r="L127" s="1332">
        <f t="shared" si="116"/>
        <v>0</v>
      </c>
      <c r="M127" s="1330">
        <f>SUM(N127:Q127)</f>
        <v>141102.40000000002</v>
      </c>
      <c r="N127" s="1331">
        <f t="shared" ref="N127:Q127" si="117">N128+N132</f>
        <v>35066.5</v>
      </c>
      <c r="O127" s="1331">
        <f t="shared" si="117"/>
        <v>106035.90000000001</v>
      </c>
      <c r="P127" s="1331">
        <f t="shared" si="117"/>
        <v>0</v>
      </c>
      <c r="Q127" s="1332">
        <f t="shared" si="117"/>
        <v>0</v>
      </c>
      <c r="R127" s="1333">
        <f>M127/C127*100</f>
        <v>45.032524674435713</v>
      </c>
      <c r="S127" s="804"/>
    </row>
    <row r="128" spans="1:19" ht="29.25" customHeight="1" x14ac:dyDescent="0.25">
      <c r="A128" s="1334" t="s">
        <v>170</v>
      </c>
      <c r="B128" s="932" t="s">
        <v>640</v>
      </c>
      <c r="C128" s="944">
        <f>SUM(D128:G128)</f>
        <v>73435.02</v>
      </c>
      <c r="D128" s="801">
        <f>SUM(D129:D131)</f>
        <v>73435.02</v>
      </c>
      <c r="E128" s="801">
        <f t="shared" ref="E128:G128" si="118">SUM(E129:E131)</f>
        <v>0</v>
      </c>
      <c r="F128" s="801">
        <f t="shared" si="118"/>
        <v>0</v>
      </c>
      <c r="G128" s="961">
        <f t="shared" si="118"/>
        <v>0</v>
      </c>
      <c r="H128" s="944">
        <f>SUM(I128:L128)</f>
        <v>73435.02</v>
      </c>
      <c r="I128" s="801">
        <f t="shared" ref="I128:L128" si="119">SUM(I129:I131)</f>
        <v>73435.02</v>
      </c>
      <c r="J128" s="801">
        <f t="shared" si="119"/>
        <v>0</v>
      </c>
      <c r="K128" s="801">
        <f t="shared" si="119"/>
        <v>0</v>
      </c>
      <c r="L128" s="961">
        <f t="shared" si="119"/>
        <v>0</v>
      </c>
      <c r="M128" s="944">
        <f>SUM(N128:Q128)</f>
        <v>35066.5</v>
      </c>
      <c r="N128" s="801">
        <f t="shared" ref="N128:Q128" si="120">SUM(N129:N131)</f>
        <v>35066.5</v>
      </c>
      <c r="O128" s="801">
        <f t="shared" si="120"/>
        <v>0</v>
      </c>
      <c r="P128" s="801">
        <f t="shared" si="120"/>
        <v>0</v>
      </c>
      <c r="Q128" s="961">
        <f t="shared" si="120"/>
        <v>0</v>
      </c>
      <c r="R128" s="950"/>
      <c r="S128" s="804"/>
    </row>
    <row r="129" spans="1:19" ht="41.25" customHeight="1" x14ac:dyDescent="0.25">
      <c r="A129" s="844" t="s">
        <v>26</v>
      </c>
      <c r="B129" s="938" t="s">
        <v>658</v>
      </c>
      <c r="C129" s="945">
        <f t="shared" ref="C129:C172" si="121">D129+E129+F129</f>
        <v>13017</v>
      </c>
      <c r="D129" s="802">
        <v>13017</v>
      </c>
      <c r="E129" s="802">
        <v>0</v>
      </c>
      <c r="F129" s="802">
        <v>0</v>
      </c>
      <c r="G129" s="962">
        <v>0</v>
      </c>
      <c r="H129" s="945">
        <f t="shared" ref="H129:H172" si="122">I129+J129+K129</f>
        <v>13017</v>
      </c>
      <c r="I129" s="802">
        <v>13017</v>
      </c>
      <c r="J129" s="802">
        <v>0</v>
      </c>
      <c r="K129" s="802">
        <v>0</v>
      </c>
      <c r="L129" s="962">
        <v>0</v>
      </c>
      <c r="M129" s="945">
        <f t="shared" ref="M129:M172" si="123">N129+O129+P129</f>
        <v>7302.2</v>
      </c>
      <c r="N129" s="802">
        <v>7302.2</v>
      </c>
      <c r="O129" s="802">
        <v>0</v>
      </c>
      <c r="P129" s="802">
        <v>0</v>
      </c>
      <c r="Q129" s="962">
        <v>0</v>
      </c>
      <c r="R129" s="958"/>
      <c r="S129" s="804"/>
    </row>
    <row r="130" spans="1:19" ht="42.75" customHeight="1" x14ac:dyDescent="0.25">
      <c r="A130" s="844" t="s">
        <v>27</v>
      </c>
      <c r="B130" s="938" t="s">
        <v>659</v>
      </c>
      <c r="C130" s="945">
        <f t="shared" si="121"/>
        <v>27803.02</v>
      </c>
      <c r="D130" s="802">
        <v>27803.02</v>
      </c>
      <c r="E130" s="802">
        <v>0</v>
      </c>
      <c r="F130" s="802">
        <v>0</v>
      </c>
      <c r="G130" s="962">
        <v>0</v>
      </c>
      <c r="H130" s="945">
        <f t="shared" si="122"/>
        <v>27803.02</v>
      </c>
      <c r="I130" s="802">
        <v>27803.02</v>
      </c>
      <c r="J130" s="802">
        <v>0</v>
      </c>
      <c r="K130" s="802">
        <v>0</v>
      </c>
      <c r="L130" s="962">
        <v>0</v>
      </c>
      <c r="M130" s="945">
        <f t="shared" si="123"/>
        <v>8525.2999999999993</v>
      </c>
      <c r="N130" s="802">
        <v>8525.2999999999993</v>
      </c>
      <c r="O130" s="802">
        <v>0</v>
      </c>
      <c r="P130" s="802">
        <v>0</v>
      </c>
      <c r="Q130" s="962">
        <v>0</v>
      </c>
      <c r="R130" s="958"/>
      <c r="S130" s="804"/>
    </row>
    <row r="131" spans="1:19" ht="40.5" customHeight="1" x14ac:dyDescent="0.25">
      <c r="A131" s="844" t="s">
        <v>28</v>
      </c>
      <c r="B131" s="938" t="s">
        <v>334</v>
      </c>
      <c r="C131" s="945">
        <f t="shared" si="121"/>
        <v>32615</v>
      </c>
      <c r="D131" s="802">
        <v>32615</v>
      </c>
      <c r="E131" s="802">
        <v>0</v>
      </c>
      <c r="F131" s="802">
        <v>0</v>
      </c>
      <c r="G131" s="962">
        <v>0</v>
      </c>
      <c r="H131" s="945">
        <f t="shared" si="122"/>
        <v>32615</v>
      </c>
      <c r="I131" s="802">
        <v>32615</v>
      </c>
      <c r="J131" s="802">
        <v>0</v>
      </c>
      <c r="K131" s="802">
        <v>0</v>
      </c>
      <c r="L131" s="962">
        <v>0</v>
      </c>
      <c r="M131" s="945">
        <f t="shared" si="123"/>
        <v>19239</v>
      </c>
      <c r="N131" s="802">
        <v>19239</v>
      </c>
      <c r="O131" s="802">
        <v>0</v>
      </c>
      <c r="P131" s="802">
        <v>0</v>
      </c>
      <c r="Q131" s="962">
        <v>0</v>
      </c>
      <c r="R131" s="958"/>
      <c r="S131" s="804"/>
    </row>
    <row r="132" spans="1:19" ht="24.75" customHeight="1" x14ac:dyDescent="0.25">
      <c r="A132" s="1334" t="s">
        <v>171</v>
      </c>
      <c r="B132" s="932" t="s">
        <v>649</v>
      </c>
      <c r="C132" s="944">
        <f>SUM(D132:G132)</f>
        <v>239899.4</v>
      </c>
      <c r="D132" s="801">
        <f>SUM(D133:D137)</f>
        <v>0</v>
      </c>
      <c r="E132" s="801">
        <f t="shared" ref="E132:G132" si="124">SUM(E133:E137)</f>
        <v>239899.4</v>
      </c>
      <c r="F132" s="801">
        <f t="shared" si="124"/>
        <v>0</v>
      </c>
      <c r="G132" s="961">
        <f t="shared" si="124"/>
        <v>0</v>
      </c>
      <c r="H132" s="944">
        <f>SUM(I132:L132)</f>
        <v>239899.4</v>
      </c>
      <c r="I132" s="801">
        <f t="shared" ref="I132:L132" si="125">SUM(I133:I137)</f>
        <v>0</v>
      </c>
      <c r="J132" s="801">
        <f t="shared" si="125"/>
        <v>239899.4</v>
      </c>
      <c r="K132" s="801">
        <f t="shared" si="125"/>
        <v>0</v>
      </c>
      <c r="L132" s="961">
        <f t="shared" si="125"/>
        <v>0</v>
      </c>
      <c r="M132" s="944">
        <f>SUM(N132:Q132)</f>
        <v>106035.90000000001</v>
      </c>
      <c r="N132" s="801">
        <f t="shared" ref="N132:Q132" si="126">SUM(N133:N137)</f>
        <v>0</v>
      </c>
      <c r="O132" s="801">
        <f t="shared" si="126"/>
        <v>106035.90000000001</v>
      </c>
      <c r="P132" s="801">
        <f t="shared" si="126"/>
        <v>0</v>
      </c>
      <c r="Q132" s="961">
        <f t="shared" si="126"/>
        <v>0</v>
      </c>
      <c r="R132" s="1335"/>
      <c r="S132" s="804"/>
    </row>
    <row r="133" spans="1:19" ht="67.5" customHeight="1" x14ac:dyDescent="0.25">
      <c r="A133" s="844" t="s">
        <v>34</v>
      </c>
      <c r="B133" s="938" t="s">
        <v>660</v>
      </c>
      <c r="C133" s="945">
        <f>SUM(D133:G133)</f>
        <v>1974.6</v>
      </c>
      <c r="D133" s="802">
        <v>0</v>
      </c>
      <c r="E133" s="802">
        <v>1974.6</v>
      </c>
      <c r="F133" s="802">
        <v>0</v>
      </c>
      <c r="G133" s="962">
        <v>0</v>
      </c>
      <c r="H133" s="945">
        <f>SUM(I133:L133)</f>
        <v>1974.6</v>
      </c>
      <c r="I133" s="802">
        <v>0</v>
      </c>
      <c r="J133" s="802">
        <v>1974.6</v>
      </c>
      <c r="K133" s="802">
        <v>0</v>
      </c>
      <c r="L133" s="962">
        <v>0</v>
      </c>
      <c r="M133" s="945">
        <f>SUM(N133:Q133)</f>
        <v>589.9</v>
      </c>
      <c r="N133" s="802">
        <v>0</v>
      </c>
      <c r="O133" s="802">
        <v>589.9</v>
      </c>
      <c r="P133" s="802">
        <v>0</v>
      </c>
      <c r="Q133" s="962">
        <v>0</v>
      </c>
      <c r="R133" s="1336"/>
      <c r="S133" s="804"/>
    </row>
    <row r="134" spans="1:19" ht="69" customHeight="1" x14ac:dyDescent="0.25">
      <c r="A134" s="844" t="s">
        <v>115</v>
      </c>
      <c r="B134" s="938" t="s">
        <v>661</v>
      </c>
      <c r="C134" s="945">
        <f>SUM(D134:G134)</f>
        <v>4445.5</v>
      </c>
      <c r="D134" s="802">
        <v>0</v>
      </c>
      <c r="E134" s="802">
        <v>4445.5</v>
      </c>
      <c r="F134" s="802">
        <v>0</v>
      </c>
      <c r="G134" s="962">
        <v>0</v>
      </c>
      <c r="H134" s="945">
        <f>SUM(I134:L134)</f>
        <v>4445.5</v>
      </c>
      <c r="I134" s="802">
        <v>0</v>
      </c>
      <c r="J134" s="802">
        <v>4445.5</v>
      </c>
      <c r="K134" s="802">
        <v>0</v>
      </c>
      <c r="L134" s="962">
        <v>0</v>
      </c>
      <c r="M134" s="945">
        <f t="shared" ref="M134:M136" si="127">SUM(N134:Q134)</f>
        <v>2213.8000000000002</v>
      </c>
      <c r="N134" s="802">
        <v>0</v>
      </c>
      <c r="O134" s="802">
        <v>2213.8000000000002</v>
      </c>
      <c r="P134" s="802">
        <v>0</v>
      </c>
      <c r="Q134" s="962">
        <v>0</v>
      </c>
      <c r="R134" s="1335"/>
      <c r="S134" s="804"/>
    </row>
    <row r="135" spans="1:19" ht="75" customHeight="1" x14ac:dyDescent="0.25">
      <c r="A135" s="844" t="s">
        <v>116</v>
      </c>
      <c r="B135" s="938" t="s">
        <v>662</v>
      </c>
      <c r="C135" s="945">
        <f t="shared" si="121"/>
        <v>223895.4</v>
      </c>
      <c r="D135" s="802">
        <v>0</v>
      </c>
      <c r="E135" s="802">
        <v>223895.4</v>
      </c>
      <c r="F135" s="802">
        <v>0</v>
      </c>
      <c r="G135" s="962">
        <v>0</v>
      </c>
      <c r="H135" s="945">
        <f t="shared" si="122"/>
        <v>223895.4</v>
      </c>
      <c r="I135" s="802">
        <v>0</v>
      </c>
      <c r="J135" s="802">
        <v>223895.4</v>
      </c>
      <c r="K135" s="802">
        <v>0</v>
      </c>
      <c r="L135" s="962">
        <v>0</v>
      </c>
      <c r="M135" s="945">
        <f t="shared" si="127"/>
        <v>98373.6</v>
      </c>
      <c r="N135" s="802">
        <v>0</v>
      </c>
      <c r="O135" s="802">
        <v>98373.6</v>
      </c>
      <c r="P135" s="802">
        <v>0</v>
      </c>
      <c r="Q135" s="962">
        <v>0</v>
      </c>
      <c r="R135" s="958"/>
      <c r="S135" s="804"/>
    </row>
    <row r="136" spans="1:19" ht="88.5" customHeight="1" x14ac:dyDescent="0.25">
      <c r="A136" s="844" t="s">
        <v>117</v>
      </c>
      <c r="B136" s="938" t="s">
        <v>650</v>
      </c>
      <c r="C136" s="945">
        <f>SUM(D136:G136)</f>
        <v>8660.5</v>
      </c>
      <c r="D136" s="802">
        <v>0</v>
      </c>
      <c r="E136" s="802">
        <v>8660.5</v>
      </c>
      <c r="F136" s="802">
        <v>0</v>
      </c>
      <c r="G136" s="962">
        <v>0</v>
      </c>
      <c r="H136" s="945">
        <f>SUM(I136:L136)</f>
        <v>8660.5</v>
      </c>
      <c r="I136" s="802">
        <v>0</v>
      </c>
      <c r="J136" s="802">
        <v>8660.5</v>
      </c>
      <c r="K136" s="802">
        <v>0</v>
      </c>
      <c r="L136" s="962">
        <v>0</v>
      </c>
      <c r="M136" s="945">
        <f t="shared" si="127"/>
        <v>4361.3</v>
      </c>
      <c r="N136" s="802">
        <v>0</v>
      </c>
      <c r="O136" s="802">
        <v>4361.3</v>
      </c>
      <c r="P136" s="802">
        <v>0</v>
      </c>
      <c r="Q136" s="962">
        <v>0</v>
      </c>
      <c r="R136" s="958"/>
      <c r="S136" s="804"/>
    </row>
    <row r="137" spans="1:19" ht="39.75" customHeight="1" x14ac:dyDescent="0.25">
      <c r="A137" s="844" t="s">
        <v>118</v>
      </c>
      <c r="B137" s="938" t="s">
        <v>663</v>
      </c>
      <c r="C137" s="945">
        <f t="shared" si="121"/>
        <v>923.4</v>
      </c>
      <c r="D137" s="802">
        <v>0</v>
      </c>
      <c r="E137" s="802">
        <v>923.4</v>
      </c>
      <c r="F137" s="802">
        <v>0</v>
      </c>
      <c r="G137" s="962">
        <v>0</v>
      </c>
      <c r="H137" s="945">
        <f t="shared" si="122"/>
        <v>923.4</v>
      </c>
      <c r="I137" s="802">
        <v>0</v>
      </c>
      <c r="J137" s="802">
        <v>923.4</v>
      </c>
      <c r="K137" s="802">
        <v>0</v>
      </c>
      <c r="L137" s="962">
        <v>0</v>
      </c>
      <c r="M137" s="945">
        <f t="shared" si="123"/>
        <v>497.3</v>
      </c>
      <c r="N137" s="802">
        <v>0</v>
      </c>
      <c r="O137" s="802">
        <v>497.3</v>
      </c>
      <c r="P137" s="802">
        <v>0</v>
      </c>
      <c r="Q137" s="962">
        <v>0</v>
      </c>
      <c r="R137" s="958"/>
      <c r="S137" s="804"/>
    </row>
    <row r="138" spans="1:19" ht="45" customHeight="1" x14ac:dyDescent="0.25">
      <c r="A138" s="844"/>
      <c r="B138" s="932" t="s">
        <v>141</v>
      </c>
      <c r="C138" s="944">
        <f>SUM(D138:G138)</f>
        <v>10997.699999999999</v>
      </c>
      <c r="D138" s="801">
        <f>D139+D143+D146</f>
        <v>9164.4</v>
      </c>
      <c r="E138" s="801">
        <f t="shared" ref="E138:G138" si="128">E139+E143+E146</f>
        <v>1833.3</v>
      </c>
      <c r="F138" s="801">
        <f t="shared" si="128"/>
        <v>0</v>
      </c>
      <c r="G138" s="961">
        <f t="shared" si="128"/>
        <v>0</v>
      </c>
      <c r="H138" s="944">
        <f>SUM(I138:L138)</f>
        <v>10997.699999999999</v>
      </c>
      <c r="I138" s="801">
        <f t="shared" ref="I138:L138" si="129">I139+I143+I146</f>
        <v>9164.4</v>
      </c>
      <c r="J138" s="801">
        <f t="shared" si="129"/>
        <v>1833.3</v>
      </c>
      <c r="K138" s="801">
        <f t="shared" si="129"/>
        <v>0</v>
      </c>
      <c r="L138" s="961">
        <f t="shared" si="129"/>
        <v>0</v>
      </c>
      <c r="M138" s="944">
        <f>SUM(N138:Q138)</f>
        <v>5276.7</v>
      </c>
      <c r="N138" s="801">
        <f t="shared" ref="N138:Q138" si="130">N139+N143+N146</f>
        <v>5276.7</v>
      </c>
      <c r="O138" s="801">
        <f t="shared" si="130"/>
        <v>0</v>
      </c>
      <c r="P138" s="801">
        <f t="shared" si="130"/>
        <v>0</v>
      </c>
      <c r="Q138" s="961">
        <f t="shared" si="130"/>
        <v>0</v>
      </c>
      <c r="R138" s="950">
        <f>M138/C138*100</f>
        <v>47.980032188548513</v>
      </c>
      <c r="S138" s="804"/>
    </row>
    <row r="139" spans="1:19" ht="34.5" customHeight="1" x14ac:dyDescent="0.25">
      <c r="A139" s="1337" t="s">
        <v>170</v>
      </c>
      <c r="B139" s="1338" t="s">
        <v>664</v>
      </c>
      <c r="C139" s="1339">
        <f>SUM(D139:G139)</f>
        <v>4430</v>
      </c>
      <c r="D139" s="1340">
        <f>SUM(D140:D142)</f>
        <v>4430</v>
      </c>
      <c r="E139" s="1340">
        <f t="shared" ref="E139:G139" si="131">SUM(E140:E142)</f>
        <v>0</v>
      </c>
      <c r="F139" s="1340">
        <f t="shared" si="131"/>
        <v>0</v>
      </c>
      <c r="G139" s="1341">
        <f t="shared" si="131"/>
        <v>0</v>
      </c>
      <c r="H139" s="1339">
        <f>SUM(I139:L139)</f>
        <v>4430</v>
      </c>
      <c r="I139" s="1340">
        <f t="shared" ref="I139:L139" si="132">SUM(I140:I142)</f>
        <v>4430</v>
      </c>
      <c r="J139" s="1340">
        <f t="shared" si="132"/>
        <v>0</v>
      </c>
      <c r="K139" s="1340">
        <f t="shared" si="132"/>
        <v>0</v>
      </c>
      <c r="L139" s="1341">
        <f t="shared" si="132"/>
        <v>0</v>
      </c>
      <c r="M139" s="1339">
        <f>SUM(N139:Q139)</f>
        <v>2430.3000000000002</v>
      </c>
      <c r="N139" s="1340">
        <f t="shared" ref="N139:Q139" si="133">SUM(N140:N142)</f>
        <v>2430.3000000000002</v>
      </c>
      <c r="O139" s="1340">
        <f t="shared" si="133"/>
        <v>0</v>
      </c>
      <c r="P139" s="801">
        <f t="shared" si="133"/>
        <v>0</v>
      </c>
      <c r="Q139" s="961">
        <f t="shared" si="133"/>
        <v>0</v>
      </c>
      <c r="R139" s="1342"/>
      <c r="S139" s="804"/>
    </row>
    <row r="140" spans="1:19" ht="40.5" customHeight="1" x14ac:dyDescent="0.25">
      <c r="A140" s="844" t="s">
        <v>26</v>
      </c>
      <c r="B140" s="938" t="s">
        <v>665</v>
      </c>
      <c r="C140" s="945">
        <f>SUM(D140:G140)</f>
        <v>0</v>
      </c>
      <c r="D140" s="802">
        <v>0</v>
      </c>
      <c r="E140" s="802">
        <v>0</v>
      </c>
      <c r="F140" s="802">
        <v>0</v>
      </c>
      <c r="G140" s="962">
        <v>0</v>
      </c>
      <c r="H140" s="945">
        <f>SUM(I140:L140)</f>
        <v>0</v>
      </c>
      <c r="I140" s="802">
        <v>0</v>
      </c>
      <c r="J140" s="802">
        <v>0</v>
      </c>
      <c r="K140" s="802">
        <v>0</v>
      </c>
      <c r="L140" s="962">
        <v>0</v>
      </c>
      <c r="M140" s="945">
        <f t="shared" ref="M140:M142" si="134">SUM(N140:Q140)</f>
        <v>0</v>
      </c>
      <c r="N140" s="802">
        <v>0</v>
      </c>
      <c r="O140" s="802">
        <v>0</v>
      </c>
      <c r="P140" s="802">
        <v>0</v>
      </c>
      <c r="Q140" s="962">
        <v>0</v>
      </c>
      <c r="R140" s="950"/>
      <c r="S140" s="804"/>
    </row>
    <row r="141" spans="1:19" ht="30" customHeight="1" x14ac:dyDescent="0.25">
      <c r="A141" s="844" t="s">
        <v>27</v>
      </c>
      <c r="B141" s="938" t="s">
        <v>643</v>
      </c>
      <c r="C141" s="945">
        <f>SUM(D141:G141)</f>
        <v>0</v>
      </c>
      <c r="D141" s="802">
        <v>0</v>
      </c>
      <c r="E141" s="802">
        <v>0</v>
      </c>
      <c r="F141" s="802">
        <v>0</v>
      </c>
      <c r="G141" s="962">
        <v>0</v>
      </c>
      <c r="H141" s="945">
        <f>SUM(I141:L141)</f>
        <v>0</v>
      </c>
      <c r="I141" s="802">
        <v>0</v>
      </c>
      <c r="J141" s="802">
        <v>0</v>
      </c>
      <c r="K141" s="802">
        <v>0</v>
      </c>
      <c r="L141" s="962">
        <v>0</v>
      </c>
      <c r="M141" s="945">
        <f t="shared" si="134"/>
        <v>0</v>
      </c>
      <c r="N141" s="802">
        <v>0</v>
      </c>
      <c r="O141" s="802">
        <v>0</v>
      </c>
      <c r="P141" s="802">
        <v>0</v>
      </c>
      <c r="Q141" s="962">
        <v>0</v>
      </c>
      <c r="R141" s="950"/>
      <c r="S141" s="804"/>
    </row>
    <row r="142" spans="1:19" ht="41.25" customHeight="1" x14ac:dyDescent="0.25">
      <c r="A142" s="844" t="s">
        <v>28</v>
      </c>
      <c r="B142" s="938" t="s">
        <v>694</v>
      </c>
      <c r="C142" s="945">
        <f>D142</f>
        <v>4430</v>
      </c>
      <c r="D142" s="802">
        <v>4430</v>
      </c>
      <c r="E142" s="802">
        <v>0</v>
      </c>
      <c r="F142" s="802">
        <v>0</v>
      </c>
      <c r="G142" s="962">
        <v>0</v>
      </c>
      <c r="H142" s="945">
        <f>I142</f>
        <v>4430</v>
      </c>
      <c r="I142" s="802">
        <v>4430</v>
      </c>
      <c r="J142" s="802">
        <v>0</v>
      </c>
      <c r="K142" s="802">
        <v>0</v>
      </c>
      <c r="L142" s="962">
        <v>0</v>
      </c>
      <c r="M142" s="945">
        <f t="shared" si="134"/>
        <v>2430.3000000000002</v>
      </c>
      <c r="N142" s="802">
        <v>2430.3000000000002</v>
      </c>
      <c r="O142" s="802">
        <v>0</v>
      </c>
      <c r="P142" s="802">
        <v>0</v>
      </c>
      <c r="Q142" s="962">
        <v>0</v>
      </c>
      <c r="R142" s="950"/>
      <c r="S142" s="804"/>
    </row>
    <row r="143" spans="1:19" ht="65.25" customHeight="1" x14ac:dyDescent="0.25">
      <c r="A143" s="1334" t="s">
        <v>171</v>
      </c>
      <c r="B143" s="932" t="s">
        <v>666</v>
      </c>
      <c r="C143" s="944">
        <f t="shared" ref="C143:C154" si="135">SUM(D143:G143)</f>
        <v>1957.7</v>
      </c>
      <c r="D143" s="801">
        <f>SUM(D144:D145)</f>
        <v>124.4</v>
      </c>
      <c r="E143" s="801">
        <f t="shared" ref="E143:G143" si="136">SUM(E144:E145)</f>
        <v>1833.3</v>
      </c>
      <c r="F143" s="801">
        <f t="shared" si="136"/>
        <v>0</v>
      </c>
      <c r="G143" s="961">
        <f t="shared" si="136"/>
        <v>0</v>
      </c>
      <c r="H143" s="944">
        <f t="shared" ref="H143:H154" si="137">SUM(I143:L143)</f>
        <v>1957.7</v>
      </c>
      <c r="I143" s="801">
        <f t="shared" ref="I143:L143" si="138">SUM(I144:I145)</f>
        <v>124.4</v>
      </c>
      <c r="J143" s="801">
        <f t="shared" si="138"/>
        <v>1833.3</v>
      </c>
      <c r="K143" s="801">
        <f t="shared" si="138"/>
        <v>0</v>
      </c>
      <c r="L143" s="961">
        <f t="shared" si="138"/>
        <v>0</v>
      </c>
      <c r="M143" s="944">
        <f>SUM(N143:Q143)</f>
        <v>0</v>
      </c>
      <c r="N143" s="801">
        <f t="shared" ref="N143:Q143" si="139">SUM(N144:N145)</f>
        <v>0</v>
      </c>
      <c r="O143" s="801">
        <f t="shared" si="139"/>
        <v>0</v>
      </c>
      <c r="P143" s="801">
        <f t="shared" si="139"/>
        <v>0</v>
      </c>
      <c r="Q143" s="961">
        <f t="shared" si="139"/>
        <v>0</v>
      </c>
      <c r="R143" s="1342"/>
      <c r="S143" s="804"/>
    </row>
    <row r="144" spans="1:19" ht="135.75" customHeight="1" x14ac:dyDescent="0.25">
      <c r="A144" s="844" t="s">
        <v>34</v>
      </c>
      <c r="B144" s="938" t="s">
        <v>667</v>
      </c>
      <c r="C144" s="945">
        <f t="shared" si="135"/>
        <v>124.4</v>
      </c>
      <c r="D144" s="802">
        <v>124.4</v>
      </c>
      <c r="E144" s="802">
        <v>0</v>
      </c>
      <c r="F144" s="802">
        <v>0</v>
      </c>
      <c r="G144" s="962">
        <v>0</v>
      </c>
      <c r="H144" s="945">
        <f t="shared" si="137"/>
        <v>124.4</v>
      </c>
      <c r="I144" s="802">
        <v>124.4</v>
      </c>
      <c r="J144" s="802">
        <v>0</v>
      </c>
      <c r="K144" s="802">
        <v>0</v>
      </c>
      <c r="L144" s="962">
        <v>0</v>
      </c>
      <c r="M144" s="945">
        <f t="shared" ref="M144:M154" si="140">SUM(N144:Q144)</f>
        <v>0</v>
      </c>
      <c r="N144" s="802">
        <v>0</v>
      </c>
      <c r="O144" s="802">
        <v>0</v>
      </c>
      <c r="P144" s="802">
        <v>0</v>
      </c>
      <c r="Q144" s="962">
        <v>0</v>
      </c>
      <c r="R144" s="950"/>
      <c r="S144" s="804"/>
    </row>
    <row r="145" spans="1:19" ht="124.5" customHeight="1" x14ac:dyDescent="0.25">
      <c r="A145" s="844" t="s">
        <v>115</v>
      </c>
      <c r="B145" s="938" t="s">
        <v>668</v>
      </c>
      <c r="C145" s="945">
        <f t="shared" si="135"/>
        <v>1833.3</v>
      </c>
      <c r="D145" s="802">
        <v>0</v>
      </c>
      <c r="E145" s="802">
        <v>1833.3</v>
      </c>
      <c r="F145" s="802">
        <v>0</v>
      </c>
      <c r="G145" s="962">
        <v>0</v>
      </c>
      <c r="H145" s="945">
        <f t="shared" si="137"/>
        <v>1833.3</v>
      </c>
      <c r="I145" s="802">
        <v>0</v>
      </c>
      <c r="J145" s="802">
        <v>1833.3</v>
      </c>
      <c r="K145" s="802">
        <v>0</v>
      </c>
      <c r="L145" s="962">
        <v>0</v>
      </c>
      <c r="M145" s="945">
        <f t="shared" si="140"/>
        <v>0</v>
      </c>
      <c r="N145" s="802">
        <v>0</v>
      </c>
      <c r="O145" s="802">
        <v>0</v>
      </c>
      <c r="P145" s="802">
        <v>0</v>
      </c>
      <c r="Q145" s="962">
        <v>0</v>
      </c>
      <c r="R145" s="950"/>
      <c r="S145" s="804"/>
    </row>
    <row r="146" spans="1:19" ht="31.5" customHeight="1" x14ac:dyDescent="0.25">
      <c r="A146" s="1334" t="s">
        <v>398</v>
      </c>
      <c r="B146" s="932" t="s">
        <v>646</v>
      </c>
      <c r="C146" s="945">
        <f t="shared" si="135"/>
        <v>4610</v>
      </c>
      <c r="D146" s="802">
        <f>SUM(D147:D149)</f>
        <v>4610</v>
      </c>
      <c r="E146" s="802">
        <f t="shared" ref="E146:G146" si="141">SUM(E147:E149)</f>
        <v>0</v>
      </c>
      <c r="F146" s="802">
        <f t="shared" si="141"/>
        <v>0</v>
      </c>
      <c r="G146" s="962">
        <f t="shared" si="141"/>
        <v>0</v>
      </c>
      <c r="H146" s="945">
        <f t="shared" si="137"/>
        <v>4610</v>
      </c>
      <c r="I146" s="802">
        <f t="shared" ref="I146:L146" si="142">SUM(I147:I149)</f>
        <v>4610</v>
      </c>
      <c r="J146" s="802">
        <f t="shared" si="142"/>
        <v>0</v>
      </c>
      <c r="K146" s="802">
        <f t="shared" si="142"/>
        <v>0</v>
      </c>
      <c r="L146" s="962">
        <f t="shared" si="142"/>
        <v>0</v>
      </c>
      <c r="M146" s="945">
        <f t="shared" si="140"/>
        <v>2846.3999999999996</v>
      </c>
      <c r="N146" s="802">
        <f t="shared" ref="N146:Q146" si="143">SUM(N147:N149)</f>
        <v>2846.3999999999996</v>
      </c>
      <c r="O146" s="802">
        <f t="shared" si="143"/>
        <v>0</v>
      </c>
      <c r="P146" s="802">
        <f t="shared" si="143"/>
        <v>0</v>
      </c>
      <c r="Q146" s="962">
        <f t="shared" si="143"/>
        <v>0</v>
      </c>
      <c r="R146" s="1342"/>
      <c r="S146" s="804"/>
    </row>
    <row r="147" spans="1:19" ht="52.5" customHeight="1" x14ac:dyDescent="0.25">
      <c r="A147" s="844" t="s">
        <v>40</v>
      </c>
      <c r="B147" s="938" t="s">
        <v>669</v>
      </c>
      <c r="C147" s="945">
        <f t="shared" si="135"/>
        <v>1760</v>
      </c>
      <c r="D147" s="802">
        <v>1760</v>
      </c>
      <c r="E147" s="802">
        <v>0</v>
      </c>
      <c r="F147" s="802">
        <v>0</v>
      </c>
      <c r="G147" s="962">
        <v>0</v>
      </c>
      <c r="H147" s="945">
        <f t="shared" si="137"/>
        <v>1760</v>
      </c>
      <c r="I147" s="802">
        <v>1760</v>
      </c>
      <c r="J147" s="802">
        <v>0</v>
      </c>
      <c r="K147" s="802">
        <v>0</v>
      </c>
      <c r="L147" s="962">
        <v>0</v>
      </c>
      <c r="M147" s="945">
        <f t="shared" si="140"/>
        <v>555.79999999999995</v>
      </c>
      <c r="N147" s="802">
        <v>555.79999999999995</v>
      </c>
      <c r="O147" s="802">
        <v>0</v>
      </c>
      <c r="P147" s="802">
        <v>0</v>
      </c>
      <c r="Q147" s="962">
        <v>0</v>
      </c>
      <c r="R147" s="1342"/>
      <c r="S147" s="804"/>
    </row>
    <row r="148" spans="1:19" ht="38.25" customHeight="1" x14ac:dyDescent="0.25">
      <c r="A148" s="844" t="s">
        <v>35</v>
      </c>
      <c r="B148" s="938" t="s">
        <v>647</v>
      </c>
      <c r="C148" s="945">
        <f t="shared" si="135"/>
        <v>2850</v>
      </c>
      <c r="D148" s="802">
        <v>2850</v>
      </c>
      <c r="E148" s="802">
        <v>0</v>
      </c>
      <c r="F148" s="802">
        <v>0</v>
      </c>
      <c r="G148" s="962">
        <v>0</v>
      </c>
      <c r="H148" s="945">
        <f t="shared" si="137"/>
        <v>2850</v>
      </c>
      <c r="I148" s="802">
        <v>2850</v>
      </c>
      <c r="J148" s="802">
        <v>0</v>
      </c>
      <c r="K148" s="802">
        <v>0</v>
      </c>
      <c r="L148" s="962">
        <v>0</v>
      </c>
      <c r="M148" s="945">
        <f t="shared" si="140"/>
        <v>2290.6</v>
      </c>
      <c r="N148" s="802">
        <v>2290.6</v>
      </c>
      <c r="O148" s="802">
        <v>0</v>
      </c>
      <c r="P148" s="802">
        <v>0</v>
      </c>
      <c r="Q148" s="962">
        <v>0</v>
      </c>
      <c r="R148" s="1342"/>
      <c r="S148" s="804"/>
    </row>
    <row r="149" spans="1:19" ht="27" customHeight="1" x14ac:dyDescent="0.25">
      <c r="A149" s="844" t="s">
        <v>41</v>
      </c>
      <c r="B149" s="938" t="s">
        <v>648</v>
      </c>
      <c r="C149" s="945">
        <f t="shared" si="135"/>
        <v>0</v>
      </c>
      <c r="D149" s="802">
        <v>0</v>
      </c>
      <c r="E149" s="802">
        <v>0</v>
      </c>
      <c r="F149" s="802">
        <v>0</v>
      </c>
      <c r="G149" s="962">
        <v>0</v>
      </c>
      <c r="H149" s="945">
        <f t="shared" si="137"/>
        <v>0</v>
      </c>
      <c r="I149" s="802">
        <v>0</v>
      </c>
      <c r="J149" s="802">
        <v>0</v>
      </c>
      <c r="K149" s="802">
        <v>0</v>
      </c>
      <c r="L149" s="962">
        <v>0</v>
      </c>
      <c r="M149" s="945">
        <f t="shared" si="140"/>
        <v>0</v>
      </c>
      <c r="N149" s="802">
        <v>0</v>
      </c>
      <c r="O149" s="802">
        <v>0</v>
      </c>
      <c r="P149" s="802">
        <v>0</v>
      </c>
      <c r="Q149" s="962">
        <v>0</v>
      </c>
      <c r="R149" s="950"/>
      <c r="S149" s="804"/>
    </row>
    <row r="150" spans="1:19" ht="24" customHeight="1" x14ac:dyDescent="0.25">
      <c r="A150" s="844"/>
      <c r="B150" s="932" t="s">
        <v>142</v>
      </c>
      <c r="C150" s="944">
        <f t="shared" si="135"/>
        <v>9967.7999999999993</v>
      </c>
      <c r="D150" s="801">
        <f>D151+D156+D159+D162+D165+D167+D169+D171</f>
        <v>6614</v>
      </c>
      <c r="E150" s="801">
        <f t="shared" ref="E150:G150" si="144">E151+E156+E159+E162+E165+E167+E169+E171</f>
        <v>3353.7999999999997</v>
      </c>
      <c r="F150" s="801">
        <f t="shared" si="144"/>
        <v>0</v>
      </c>
      <c r="G150" s="961">
        <f t="shared" si="144"/>
        <v>0</v>
      </c>
      <c r="H150" s="944">
        <f t="shared" si="137"/>
        <v>9967.7999999999993</v>
      </c>
      <c r="I150" s="801">
        <f t="shared" ref="I150:L150" si="145">I151+I156+I159+I162+I165+I167+I169+I171</f>
        <v>6614</v>
      </c>
      <c r="J150" s="801">
        <f t="shared" si="145"/>
        <v>3353.7999999999997</v>
      </c>
      <c r="K150" s="801">
        <f t="shared" si="145"/>
        <v>0</v>
      </c>
      <c r="L150" s="961">
        <f t="shared" si="145"/>
        <v>0</v>
      </c>
      <c r="M150" s="944">
        <f t="shared" si="140"/>
        <v>3311.9999999999995</v>
      </c>
      <c r="N150" s="801">
        <f t="shared" ref="N150:Q150" si="146">N151+N156+N159+N162+N165+N167+N169+N171</f>
        <v>3219.7999999999997</v>
      </c>
      <c r="O150" s="801">
        <f t="shared" si="146"/>
        <v>92.2</v>
      </c>
      <c r="P150" s="801">
        <f t="shared" si="146"/>
        <v>0</v>
      </c>
      <c r="Q150" s="961">
        <f t="shared" si="146"/>
        <v>0</v>
      </c>
      <c r="R150" s="950">
        <f>M150/C150*100</f>
        <v>33.226990910732553</v>
      </c>
      <c r="S150" s="804"/>
    </row>
    <row r="151" spans="1:19" ht="30" customHeight="1" x14ac:dyDescent="0.25">
      <c r="A151" s="1334" t="s">
        <v>170</v>
      </c>
      <c r="B151" s="932" t="s">
        <v>670</v>
      </c>
      <c r="C151" s="944">
        <f t="shared" si="135"/>
        <v>224</v>
      </c>
      <c r="D151" s="801">
        <f>SUM(D152:D155)</f>
        <v>224</v>
      </c>
      <c r="E151" s="801">
        <f t="shared" ref="E151:G151" si="147">SUM(E152:E155)</f>
        <v>0</v>
      </c>
      <c r="F151" s="801">
        <f t="shared" si="147"/>
        <v>0</v>
      </c>
      <c r="G151" s="961">
        <f t="shared" si="147"/>
        <v>0</v>
      </c>
      <c r="H151" s="944">
        <f t="shared" si="137"/>
        <v>224</v>
      </c>
      <c r="I151" s="801">
        <f t="shared" ref="I151:L151" si="148">SUM(I152:I155)</f>
        <v>224</v>
      </c>
      <c r="J151" s="801">
        <f t="shared" si="148"/>
        <v>0</v>
      </c>
      <c r="K151" s="801">
        <f t="shared" si="148"/>
        <v>0</v>
      </c>
      <c r="L151" s="961">
        <f t="shared" si="148"/>
        <v>0</v>
      </c>
      <c r="M151" s="944">
        <f t="shared" si="140"/>
        <v>728.4</v>
      </c>
      <c r="N151" s="801">
        <f t="shared" ref="N151:Q151" si="149">SUM(N152:N155)</f>
        <v>728.4</v>
      </c>
      <c r="O151" s="801">
        <f t="shared" si="149"/>
        <v>0</v>
      </c>
      <c r="P151" s="801">
        <f t="shared" si="149"/>
        <v>0</v>
      </c>
      <c r="Q151" s="961">
        <f t="shared" si="149"/>
        <v>0</v>
      </c>
      <c r="R151" s="950"/>
      <c r="S151" s="804"/>
    </row>
    <row r="152" spans="1:19" ht="45" customHeight="1" x14ac:dyDescent="0.25">
      <c r="A152" s="844" t="s">
        <v>26</v>
      </c>
      <c r="B152" s="938" t="s">
        <v>671</v>
      </c>
      <c r="C152" s="945">
        <f t="shared" si="135"/>
        <v>0</v>
      </c>
      <c r="D152" s="802">
        <v>0</v>
      </c>
      <c r="E152" s="802">
        <v>0</v>
      </c>
      <c r="F152" s="802">
        <v>0</v>
      </c>
      <c r="G152" s="962">
        <v>0</v>
      </c>
      <c r="H152" s="945">
        <f t="shared" si="137"/>
        <v>0</v>
      </c>
      <c r="I152" s="802">
        <v>0</v>
      </c>
      <c r="J152" s="802">
        <v>0</v>
      </c>
      <c r="K152" s="802">
        <v>0</v>
      </c>
      <c r="L152" s="962">
        <v>0</v>
      </c>
      <c r="M152" s="945">
        <f t="shared" si="140"/>
        <v>0</v>
      </c>
      <c r="N152" s="802">
        <v>0</v>
      </c>
      <c r="O152" s="802">
        <v>0</v>
      </c>
      <c r="P152" s="802">
        <v>0</v>
      </c>
      <c r="Q152" s="962">
        <v>0</v>
      </c>
      <c r="R152" s="950"/>
      <c r="S152" s="804"/>
    </row>
    <row r="153" spans="1:19" ht="42.75" customHeight="1" x14ac:dyDescent="0.25">
      <c r="A153" s="844" t="s">
        <v>27</v>
      </c>
      <c r="B153" s="938" t="s">
        <v>665</v>
      </c>
      <c r="C153" s="945">
        <f t="shared" si="135"/>
        <v>0</v>
      </c>
      <c r="D153" s="802">
        <v>0</v>
      </c>
      <c r="E153" s="802">
        <v>0</v>
      </c>
      <c r="F153" s="802">
        <v>0</v>
      </c>
      <c r="G153" s="962">
        <v>0</v>
      </c>
      <c r="H153" s="945">
        <f t="shared" si="137"/>
        <v>0</v>
      </c>
      <c r="I153" s="802">
        <v>0</v>
      </c>
      <c r="J153" s="802">
        <v>0</v>
      </c>
      <c r="K153" s="802">
        <v>0</v>
      </c>
      <c r="L153" s="962">
        <v>0</v>
      </c>
      <c r="M153" s="945">
        <f t="shared" si="140"/>
        <v>150</v>
      </c>
      <c r="N153" s="802">
        <v>150</v>
      </c>
      <c r="O153" s="802">
        <v>0</v>
      </c>
      <c r="P153" s="802">
        <v>0</v>
      </c>
      <c r="Q153" s="962">
        <v>0</v>
      </c>
      <c r="R153" s="950"/>
      <c r="S153" s="804"/>
    </row>
    <row r="154" spans="1:19" ht="27.75" customHeight="1" x14ac:dyDescent="0.25">
      <c r="A154" s="844" t="s">
        <v>28</v>
      </c>
      <c r="B154" s="938" t="s">
        <v>643</v>
      </c>
      <c r="C154" s="945">
        <f t="shared" si="135"/>
        <v>0</v>
      </c>
      <c r="D154" s="802">
        <v>0</v>
      </c>
      <c r="E154" s="802">
        <v>0</v>
      </c>
      <c r="F154" s="802">
        <v>0</v>
      </c>
      <c r="G154" s="962">
        <v>0</v>
      </c>
      <c r="H154" s="945">
        <f t="shared" si="137"/>
        <v>0</v>
      </c>
      <c r="I154" s="802">
        <v>0</v>
      </c>
      <c r="J154" s="802">
        <v>0</v>
      </c>
      <c r="K154" s="802">
        <v>0</v>
      </c>
      <c r="L154" s="962">
        <v>0</v>
      </c>
      <c r="M154" s="945">
        <f t="shared" si="140"/>
        <v>464</v>
      </c>
      <c r="N154" s="802">
        <v>464</v>
      </c>
      <c r="O154" s="802">
        <v>0</v>
      </c>
      <c r="P154" s="802">
        <v>0</v>
      </c>
      <c r="Q154" s="962">
        <v>0</v>
      </c>
      <c r="R154" s="950"/>
      <c r="S154" s="804"/>
    </row>
    <row r="155" spans="1:19" ht="45.75" customHeight="1" x14ac:dyDescent="0.25">
      <c r="A155" s="1343" t="s">
        <v>29</v>
      </c>
      <c r="B155" s="938" t="s">
        <v>672</v>
      </c>
      <c r="C155" s="945">
        <f t="shared" si="121"/>
        <v>224</v>
      </c>
      <c r="D155" s="802">
        <v>224</v>
      </c>
      <c r="E155" s="802">
        <v>0</v>
      </c>
      <c r="F155" s="802">
        <v>0</v>
      </c>
      <c r="G155" s="962">
        <v>0</v>
      </c>
      <c r="H155" s="945">
        <f t="shared" si="122"/>
        <v>224</v>
      </c>
      <c r="I155" s="802">
        <v>224</v>
      </c>
      <c r="J155" s="802">
        <v>0</v>
      </c>
      <c r="K155" s="802">
        <v>0</v>
      </c>
      <c r="L155" s="962">
        <v>0</v>
      </c>
      <c r="M155" s="945">
        <f t="shared" si="123"/>
        <v>114.4</v>
      </c>
      <c r="N155" s="802">
        <v>114.4</v>
      </c>
      <c r="O155" s="802">
        <v>0</v>
      </c>
      <c r="P155" s="802">
        <v>0</v>
      </c>
      <c r="Q155" s="962">
        <v>0</v>
      </c>
      <c r="R155" s="958"/>
      <c r="S155" s="804"/>
    </row>
    <row r="156" spans="1:19" ht="24" customHeight="1" x14ac:dyDescent="0.25">
      <c r="A156" s="1344" t="s">
        <v>171</v>
      </c>
      <c r="B156" s="932" t="s">
        <v>673</v>
      </c>
      <c r="C156" s="944">
        <f>SUM(D156:G156)</f>
        <v>3940</v>
      </c>
      <c r="D156" s="801">
        <f>SUM(D157:D158)</f>
        <v>2200</v>
      </c>
      <c r="E156" s="801">
        <f t="shared" ref="E156:G156" si="150">SUM(E157:E158)</f>
        <v>1740</v>
      </c>
      <c r="F156" s="801">
        <f t="shared" si="150"/>
        <v>0</v>
      </c>
      <c r="G156" s="961">
        <f t="shared" si="150"/>
        <v>0</v>
      </c>
      <c r="H156" s="944">
        <f>SUM(I156:L156)</f>
        <v>3940</v>
      </c>
      <c r="I156" s="801">
        <f t="shared" ref="I156:L156" si="151">SUM(I157:I158)</f>
        <v>2200</v>
      </c>
      <c r="J156" s="801">
        <f t="shared" si="151"/>
        <v>1740</v>
      </c>
      <c r="K156" s="801">
        <f t="shared" si="151"/>
        <v>0</v>
      </c>
      <c r="L156" s="961">
        <f t="shared" si="151"/>
        <v>0</v>
      </c>
      <c r="M156" s="944">
        <f>SUM(N156:Q156)</f>
        <v>129.19999999999999</v>
      </c>
      <c r="N156" s="801">
        <f t="shared" ref="N156:Q156" si="152">SUM(N157:N158)</f>
        <v>92</v>
      </c>
      <c r="O156" s="801">
        <f t="shared" si="152"/>
        <v>37.200000000000003</v>
      </c>
      <c r="P156" s="801">
        <f t="shared" si="152"/>
        <v>0</v>
      </c>
      <c r="Q156" s="961">
        <f t="shared" si="152"/>
        <v>0</v>
      </c>
      <c r="R156" s="958"/>
      <c r="S156" s="804"/>
    </row>
    <row r="157" spans="1:19" ht="45.75" customHeight="1" x14ac:dyDescent="0.25">
      <c r="A157" s="1343" t="s">
        <v>34</v>
      </c>
      <c r="B157" s="938" t="s">
        <v>674</v>
      </c>
      <c r="C157" s="945">
        <f t="shared" si="121"/>
        <v>2200</v>
      </c>
      <c r="D157" s="802">
        <v>2200</v>
      </c>
      <c r="E157" s="802">
        <v>0</v>
      </c>
      <c r="F157" s="802">
        <v>0</v>
      </c>
      <c r="G157" s="962">
        <v>0</v>
      </c>
      <c r="H157" s="945">
        <f t="shared" ref="H157:H158" si="153">I157+J157+K157</f>
        <v>2200</v>
      </c>
      <c r="I157" s="802">
        <v>2200</v>
      </c>
      <c r="J157" s="802">
        <v>0</v>
      </c>
      <c r="K157" s="802">
        <v>0</v>
      </c>
      <c r="L157" s="962">
        <v>0</v>
      </c>
      <c r="M157" s="945">
        <f t="shared" si="123"/>
        <v>0</v>
      </c>
      <c r="N157" s="802">
        <v>0</v>
      </c>
      <c r="O157" s="802">
        <v>0</v>
      </c>
      <c r="P157" s="802">
        <v>0</v>
      </c>
      <c r="Q157" s="962">
        <v>0</v>
      </c>
      <c r="R157" s="958"/>
      <c r="S157" s="804"/>
    </row>
    <row r="158" spans="1:19" ht="31.5" customHeight="1" x14ac:dyDescent="0.25">
      <c r="A158" s="1343" t="s">
        <v>115</v>
      </c>
      <c r="B158" s="938" t="s">
        <v>675</v>
      </c>
      <c r="C158" s="945">
        <f t="shared" si="121"/>
        <v>1740</v>
      </c>
      <c r="D158" s="802">
        <v>0</v>
      </c>
      <c r="E158" s="802">
        <v>1740</v>
      </c>
      <c r="F158" s="802">
        <v>0</v>
      </c>
      <c r="G158" s="962">
        <v>0</v>
      </c>
      <c r="H158" s="945">
        <f t="shared" si="153"/>
        <v>1740</v>
      </c>
      <c r="I158" s="802">
        <v>0</v>
      </c>
      <c r="J158" s="802">
        <v>1740</v>
      </c>
      <c r="K158" s="802">
        <v>0</v>
      </c>
      <c r="L158" s="962">
        <v>0</v>
      </c>
      <c r="M158" s="945">
        <f t="shared" si="123"/>
        <v>129.19999999999999</v>
      </c>
      <c r="N158" s="802">
        <v>92</v>
      </c>
      <c r="O158" s="802">
        <v>37.200000000000003</v>
      </c>
      <c r="P158" s="802">
        <v>0</v>
      </c>
      <c r="Q158" s="962">
        <v>0</v>
      </c>
      <c r="R158" s="958"/>
      <c r="S158" s="804"/>
    </row>
    <row r="159" spans="1:19" ht="15" customHeight="1" x14ac:dyDescent="0.25">
      <c r="A159" s="1344" t="s">
        <v>398</v>
      </c>
      <c r="B159" s="932" t="s">
        <v>385</v>
      </c>
      <c r="C159" s="944">
        <f>SUM(D159:G159)</f>
        <v>1364.7</v>
      </c>
      <c r="D159" s="801">
        <f>SUM(D160:D161)</f>
        <v>868</v>
      </c>
      <c r="E159" s="801">
        <f t="shared" ref="E159:G159" si="154">SUM(E160:E161)</f>
        <v>496.7</v>
      </c>
      <c r="F159" s="801">
        <f t="shared" si="154"/>
        <v>0</v>
      </c>
      <c r="G159" s="961">
        <f t="shared" si="154"/>
        <v>0</v>
      </c>
      <c r="H159" s="944">
        <f>SUM(I159:L159)</f>
        <v>1364.7</v>
      </c>
      <c r="I159" s="801">
        <f t="shared" ref="I159:L159" si="155">SUM(I160:I161)</f>
        <v>868</v>
      </c>
      <c r="J159" s="801">
        <f t="shared" si="155"/>
        <v>496.7</v>
      </c>
      <c r="K159" s="801">
        <f t="shared" si="155"/>
        <v>0</v>
      </c>
      <c r="L159" s="961">
        <f t="shared" si="155"/>
        <v>0</v>
      </c>
      <c r="M159" s="944">
        <f>SUM(N159:Q159)</f>
        <v>257.3</v>
      </c>
      <c r="N159" s="801">
        <f t="shared" ref="N159:Q159" si="156">SUM(N160:N161)</f>
        <v>202.3</v>
      </c>
      <c r="O159" s="801">
        <f t="shared" si="156"/>
        <v>55</v>
      </c>
      <c r="P159" s="801">
        <f t="shared" si="156"/>
        <v>0</v>
      </c>
      <c r="Q159" s="961">
        <f t="shared" si="156"/>
        <v>0</v>
      </c>
      <c r="R159" s="958"/>
      <c r="S159" s="804"/>
    </row>
    <row r="160" spans="1:19" ht="50.25" customHeight="1" x14ac:dyDescent="0.25">
      <c r="A160" s="1343" t="s">
        <v>40</v>
      </c>
      <c r="B160" s="938" t="s">
        <v>677</v>
      </c>
      <c r="C160" s="945">
        <f t="shared" si="121"/>
        <v>868</v>
      </c>
      <c r="D160" s="802">
        <v>868</v>
      </c>
      <c r="E160" s="802">
        <v>0</v>
      </c>
      <c r="F160" s="802">
        <v>0</v>
      </c>
      <c r="G160" s="962">
        <v>0</v>
      </c>
      <c r="H160" s="945">
        <f t="shared" ref="H160:H161" si="157">I160+J160+K160</f>
        <v>868</v>
      </c>
      <c r="I160" s="802">
        <v>868</v>
      </c>
      <c r="J160" s="802">
        <v>0</v>
      </c>
      <c r="K160" s="802">
        <v>0</v>
      </c>
      <c r="L160" s="962">
        <v>0</v>
      </c>
      <c r="M160" s="945">
        <f t="shared" si="123"/>
        <v>257.3</v>
      </c>
      <c r="N160" s="802">
        <v>202.3</v>
      </c>
      <c r="O160" s="802">
        <v>55</v>
      </c>
      <c r="P160" s="802">
        <v>0</v>
      </c>
      <c r="Q160" s="962">
        <v>0</v>
      </c>
      <c r="R160" s="958"/>
      <c r="S160" s="804"/>
    </row>
    <row r="161" spans="1:19" ht="46.5" customHeight="1" x14ac:dyDescent="0.25">
      <c r="A161" s="844" t="s">
        <v>35</v>
      </c>
      <c r="B161" s="938" t="s">
        <v>676</v>
      </c>
      <c r="C161" s="945">
        <f t="shared" si="121"/>
        <v>496.7</v>
      </c>
      <c r="D161" s="802">
        <v>0</v>
      </c>
      <c r="E161" s="802">
        <v>496.7</v>
      </c>
      <c r="F161" s="802">
        <v>0</v>
      </c>
      <c r="G161" s="962">
        <v>0</v>
      </c>
      <c r="H161" s="945">
        <f t="shared" si="157"/>
        <v>496.7</v>
      </c>
      <c r="I161" s="802">
        <v>0</v>
      </c>
      <c r="J161" s="802">
        <v>496.7</v>
      </c>
      <c r="K161" s="802">
        <v>0</v>
      </c>
      <c r="L161" s="962">
        <v>0</v>
      </c>
      <c r="M161" s="945">
        <f t="shared" si="123"/>
        <v>0</v>
      </c>
      <c r="N161" s="802">
        <v>0</v>
      </c>
      <c r="O161" s="802">
        <v>0</v>
      </c>
      <c r="P161" s="802">
        <v>0</v>
      </c>
      <c r="Q161" s="962">
        <v>0</v>
      </c>
      <c r="R161" s="1336"/>
      <c r="S161" s="804"/>
    </row>
    <row r="162" spans="1:19" ht="36.75" customHeight="1" x14ac:dyDescent="0.25">
      <c r="A162" s="1334">
        <v>4</v>
      </c>
      <c r="B162" s="932" t="s">
        <v>545</v>
      </c>
      <c r="C162" s="944">
        <f>SUM(D162:G162)</f>
        <v>2634</v>
      </c>
      <c r="D162" s="801">
        <f>SUM(D164)</f>
        <v>2634</v>
      </c>
      <c r="E162" s="801">
        <f t="shared" ref="E162:G162" si="158">SUM(E164)</f>
        <v>0</v>
      </c>
      <c r="F162" s="801">
        <f t="shared" si="158"/>
        <v>0</v>
      </c>
      <c r="G162" s="961">
        <f t="shared" si="158"/>
        <v>0</v>
      </c>
      <c r="H162" s="944">
        <f>SUM(I162:L162)</f>
        <v>2634</v>
      </c>
      <c r="I162" s="801">
        <f>SUM(I164)</f>
        <v>2634</v>
      </c>
      <c r="J162" s="1345">
        <f t="shared" ref="J162:Q162" si="159">SUM(J164)</f>
        <v>0</v>
      </c>
      <c r="K162" s="1345">
        <f t="shared" si="159"/>
        <v>0</v>
      </c>
      <c r="L162" s="1346">
        <f t="shared" si="159"/>
        <v>0</v>
      </c>
      <c r="M162" s="1347">
        <f>SUM(N162:Q162)</f>
        <v>2113</v>
      </c>
      <c r="N162" s="1348">
        <f t="shared" si="159"/>
        <v>2113</v>
      </c>
      <c r="O162" s="1348">
        <f t="shared" si="159"/>
        <v>0</v>
      </c>
      <c r="P162" s="1348">
        <f t="shared" si="159"/>
        <v>0</v>
      </c>
      <c r="Q162" s="1349">
        <f t="shared" si="159"/>
        <v>0</v>
      </c>
      <c r="R162" s="1336"/>
      <c r="S162" s="804"/>
    </row>
    <row r="163" spans="1:19" ht="36.75" customHeight="1" x14ac:dyDescent="0.25">
      <c r="A163" s="844" t="s">
        <v>50</v>
      </c>
      <c r="B163" s="938" t="s">
        <v>648</v>
      </c>
      <c r="C163" s="945">
        <v>0</v>
      </c>
      <c r="D163" s="802">
        <v>0</v>
      </c>
      <c r="E163" s="802">
        <v>0</v>
      </c>
      <c r="F163" s="802">
        <v>0</v>
      </c>
      <c r="G163" s="962">
        <v>0</v>
      </c>
      <c r="H163" s="945">
        <v>0</v>
      </c>
      <c r="I163" s="802">
        <v>0</v>
      </c>
      <c r="J163" s="244">
        <v>0</v>
      </c>
      <c r="K163" s="244">
        <v>0</v>
      </c>
      <c r="L163" s="250">
        <v>0</v>
      </c>
      <c r="M163" s="1350">
        <v>0</v>
      </c>
      <c r="N163" s="1351">
        <v>0</v>
      </c>
      <c r="O163" s="1351">
        <v>0</v>
      </c>
      <c r="P163" s="1351">
        <v>0</v>
      </c>
      <c r="Q163" s="1352">
        <v>0</v>
      </c>
      <c r="R163" s="1336"/>
      <c r="S163" s="804"/>
    </row>
    <row r="164" spans="1:19" ht="57" customHeight="1" x14ac:dyDescent="0.25">
      <c r="A164" s="844" t="s">
        <v>51</v>
      </c>
      <c r="B164" s="938" t="s">
        <v>697</v>
      </c>
      <c r="C164" s="945">
        <f t="shared" si="121"/>
        <v>2634</v>
      </c>
      <c r="D164" s="802">
        <v>2634</v>
      </c>
      <c r="E164" s="802">
        <v>0</v>
      </c>
      <c r="F164" s="802">
        <v>0</v>
      </c>
      <c r="G164" s="962">
        <v>0</v>
      </c>
      <c r="H164" s="945">
        <f t="shared" ref="H164" si="160">I164+J164+K164</f>
        <v>2634</v>
      </c>
      <c r="I164" s="802">
        <v>2634</v>
      </c>
      <c r="J164" s="802">
        <v>0</v>
      </c>
      <c r="K164" s="802">
        <v>0</v>
      </c>
      <c r="L164" s="962">
        <v>0</v>
      </c>
      <c r="M164" s="1350">
        <f t="shared" ref="M164" si="161">N164+O164+P164</f>
        <v>2113</v>
      </c>
      <c r="N164" s="1351">
        <v>2113</v>
      </c>
      <c r="O164" s="1351">
        <v>0</v>
      </c>
      <c r="P164" s="1351">
        <v>0</v>
      </c>
      <c r="Q164" s="1352">
        <v>0</v>
      </c>
      <c r="R164" s="1336"/>
      <c r="S164" s="804"/>
    </row>
    <row r="165" spans="1:19" ht="39" customHeight="1" x14ac:dyDescent="0.25">
      <c r="A165" s="1353">
        <v>5</v>
      </c>
      <c r="B165" s="940" t="s">
        <v>698</v>
      </c>
      <c r="C165" s="944">
        <f t="shared" ref="C165" si="162">SUM(D165:G165)</f>
        <v>678</v>
      </c>
      <c r="D165" s="801">
        <f>SUM(D166)</f>
        <v>678</v>
      </c>
      <c r="E165" s="801">
        <f t="shared" ref="E165:G165" si="163">SUM(E166)</f>
        <v>0</v>
      </c>
      <c r="F165" s="801">
        <f t="shared" si="163"/>
        <v>0</v>
      </c>
      <c r="G165" s="961">
        <f t="shared" si="163"/>
        <v>0</v>
      </c>
      <c r="H165" s="944">
        <f t="shared" ref="H165:H168" si="164">SUM(I165:L165)</f>
        <v>678</v>
      </c>
      <c r="I165" s="801">
        <f t="shared" ref="I165:L165" si="165">SUM(I166)</f>
        <v>678</v>
      </c>
      <c r="J165" s="801">
        <f t="shared" si="165"/>
        <v>0</v>
      </c>
      <c r="K165" s="801">
        <f t="shared" si="165"/>
        <v>0</v>
      </c>
      <c r="L165" s="961">
        <f t="shared" si="165"/>
        <v>0</v>
      </c>
      <c r="M165" s="1347">
        <f t="shared" ref="M165:M168" si="166">SUM(N165:Q165)</f>
        <v>84.1</v>
      </c>
      <c r="N165" s="1348">
        <f t="shared" ref="N165:Q165" si="167">SUM(N166)</f>
        <v>84.1</v>
      </c>
      <c r="O165" s="1348">
        <f t="shared" si="167"/>
        <v>0</v>
      </c>
      <c r="P165" s="1348">
        <f t="shared" si="167"/>
        <v>0</v>
      </c>
      <c r="Q165" s="1349">
        <f t="shared" si="167"/>
        <v>0</v>
      </c>
      <c r="R165" s="1336"/>
      <c r="S165" s="804"/>
    </row>
    <row r="166" spans="1:19" ht="57" customHeight="1" x14ac:dyDescent="0.25">
      <c r="A166" s="844" t="s">
        <v>62</v>
      </c>
      <c r="B166" s="938" t="s">
        <v>699</v>
      </c>
      <c r="C166" s="945">
        <f>SUM(D166:G166)</f>
        <v>678</v>
      </c>
      <c r="D166" s="802">
        <v>678</v>
      </c>
      <c r="E166" s="802">
        <v>0</v>
      </c>
      <c r="F166" s="802">
        <v>0</v>
      </c>
      <c r="G166" s="962"/>
      <c r="H166" s="945">
        <f t="shared" si="164"/>
        <v>678</v>
      </c>
      <c r="I166" s="802">
        <v>678</v>
      </c>
      <c r="J166" s="802">
        <v>0</v>
      </c>
      <c r="K166" s="802">
        <v>0</v>
      </c>
      <c r="L166" s="962">
        <v>0</v>
      </c>
      <c r="M166" s="1350">
        <f t="shared" si="166"/>
        <v>84.1</v>
      </c>
      <c r="N166" s="1351">
        <v>84.1</v>
      </c>
      <c r="O166" s="1351">
        <v>0</v>
      </c>
      <c r="P166" s="1351">
        <v>0</v>
      </c>
      <c r="Q166" s="1352">
        <v>0</v>
      </c>
      <c r="R166" s="1336"/>
      <c r="S166" s="804"/>
    </row>
    <row r="167" spans="1:19" ht="31.5" customHeight="1" x14ac:dyDescent="0.25">
      <c r="A167" s="1334" t="s">
        <v>554</v>
      </c>
      <c r="B167" s="932" t="s">
        <v>700</v>
      </c>
      <c r="C167" s="944">
        <f t="shared" ref="C167:C168" si="168">SUM(D167:G167)</f>
        <v>0</v>
      </c>
      <c r="D167" s="801">
        <f>SUM(D168)</f>
        <v>0</v>
      </c>
      <c r="E167" s="801">
        <f t="shared" ref="E167:G167" si="169">SUM(E168)</f>
        <v>0</v>
      </c>
      <c r="F167" s="801">
        <f t="shared" si="169"/>
        <v>0</v>
      </c>
      <c r="G167" s="961">
        <f t="shared" si="169"/>
        <v>0</v>
      </c>
      <c r="H167" s="944">
        <f t="shared" si="164"/>
        <v>0</v>
      </c>
      <c r="I167" s="801">
        <f t="shared" ref="I167:L167" si="170">SUM(I168)</f>
        <v>0</v>
      </c>
      <c r="J167" s="801">
        <f t="shared" si="170"/>
        <v>0</v>
      </c>
      <c r="K167" s="801">
        <f t="shared" si="170"/>
        <v>0</v>
      </c>
      <c r="L167" s="961">
        <f t="shared" si="170"/>
        <v>0</v>
      </c>
      <c r="M167" s="1347">
        <f t="shared" si="166"/>
        <v>0</v>
      </c>
      <c r="N167" s="1348">
        <f t="shared" ref="N167:Q167" si="171">SUM(N168)</f>
        <v>0</v>
      </c>
      <c r="O167" s="1348">
        <f t="shared" si="171"/>
        <v>0</v>
      </c>
      <c r="P167" s="1348">
        <f t="shared" si="171"/>
        <v>0</v>
      </c>
      <c r="Q167" s="1349">
        <f t="shared" si="171"/>
        <v>0</v>
      </c>
      <c r="R167" s="1336"/>
      <c r="S167" s="804"/>
    </row>
    <row r="168" spans="1:19" ht="51.75" customHeight="1" x14ac:dyDescent="0.25">
      <c r="A168" s="844" t="s">
        <v>68</v>
      </c>
      <c r="B168" s="938" t="s">
        <v>681</v>
      </c>
      <c r="C168" s="945">
        <f t="shared" si="168"/>
        <v>0</v>
      </c>
      <c r="D168" s="802">
        <v>0</v>
      </c>
      <c r="E168" s="802">
        <v>0</v>
      </c>
      <c r="F168" s="802">
        <v>0</v>
      </c>
      <c r="G168" s="962">
        <v>0</v>
      </c>
      <c r="H168" s="945">
        <f t="shared" si="164"/>
        <v>0</v>
      </c>
      <c r="I168" s="802">
        <v>0</v>
      </c>
      <c r="J168" s="802">
        <v>0</v>
      </c>
      <c r="K168" s="802">
        <v>0</v>
      </c>
      <c r="L168" s="962">
        <v>0</v>
      </c>
      <c r="M168" s="1350">
        <f t="shared" si="166"/>
        <v>0</v>
      </c>
      <c r="N168" s="1351">
        <v>0</v>
      </c>
      <c r="O168" s="1351">
        <v>0</v>
      </c>
      <c r="P168" s="1351">
        <v>0</v>
      </c>
      <c r="Q168" s="1352">
        <v>0</v>
      </c>
      <c r="R168" s="1336"/>
      <c r="S168" s="804"/>
    </row>
    <row r="169" spans="1:19" x14ac:dyDescent="0.25">
      <c r="A169" s="1334" t="s">
        <v>555</v>
      </c>
      <c r="B169" s="932" t="s">
        <v>682</v>
      </c>
      <c r="C169" s="944">
        <f>SUM(D169:G169)</f>
        <v>0</v>
      </c>
      <c r="D169" s="801">
        <f>D170</f>
        <v>0</v>
      </c>
      <c r="E169" s="801">
        <f t="shared" ref="E169:G169" si="172">E170</f>
        <v>0</v>
      </c>
      <c r="F169" s="801">
        <f t="shared" si="172"/>
        <v>0</v>
      </c>
      <c r="G169" s="961">
        <f t="shared" si="172"/>
        <v>0</v>
      </c>
      <c r="H169" s="944">
        <f>SUM(I169:L169)</f>
        <v>0</v>
      </c>
      <c r="I169" s="801">
        <f t="shared" ref="I169:L169" si="173">I170</f>
        <v>0</v>
      </c>
      <c r="J169" s="801">
        <f t="shared" si="173"/>
        <v>0</v>
      </c>
      <c r="K169" s="801">
        <f t="shared" si="173"/>
        <v>0</v>
      </c>
      <c r="L169" s="961">
        <f t="shared" si="173"/>
        <v>0</v>
      </c>
      <c r="M169" s="1347">
        <f>SUM(N169:Q169)</f>
        <v>0</v>
      </c>
      <c r="N169" s="1348">
        <f t="shared" ref="N169:Q169" si="174">N170</f>
        <v>0</v>
      </c>
      <c r="O169" s="1348">
        <f t="shared" si="174"/>
        <v>0</v>
      </c>
      <c r="P169" s="1348">
        <f t="shared" si="174"/>
        <v>0</v>
      </c>
      <c r="Q169" s="1349">
        <f t="shared" si="174"/>
        <v>0</v>
      </c>
      <c r="R169" s="1336"/>
      <c r="S169" s="804"/>
    </row>
    <row r="170" spans="1:19" ht="33.75" customHeight="1" x14ac:dyDescent="0.25">
      <c r="A170" s="844" t="s">
        <v>683</v>
      </c>
      <c r="B170" s="938" t="s">
        <v>684</v>
      </c>
      <c r="C170" s="945">
        <f t="shared" si="121"/>
        <v>0</v>
      </c>
      <c r="D170" s="802">
        <v>0</v>
      </c>
      <c r="E170" s="802">
        <v>0</v>
      </c>
      <c r="F170" s="802">
        <v>0</v>
      </c>
      <c r="G170" s="962">
        <v>0</v>
      </c>
      <c r="H170" s="945">
        <f t="shared" ref="H170" si="175">I170+J170+K170</f>
        <v>0</v>
      </c>
      <c r="I170" s="802">
        <v>0</v>
      </c>
      <c r="J170" s="802">
        <v>0</v>
      </c>
      <c r="K170" s="802">
        <v>0</v>
      </c>
      <c r="L170" s="962">
        <v>0</v>
      </c>
      <c r="M170" s="1350">
        <f t="shared" ref="M170" si="176">N170+O170+P170</f>
        <v>0</v>
      </c>
      <c r="N170" s="1351">
        <v>0</v>
      </c>
      <c r="O170" s="1351">
        <v>0</v>
      </c>
      <c r="P170" s="1351">
        <v>0</v>
      </c>
      <c r="Q170" s="1352">
        <v>0</v>
      </c>
      <c r="R170" s="1336"/>
      <c r="S170" s="804"/>
    </row>
    <row r="171" spans="1:19" ht="42.75" customHeight="1" x14ac:dyDescent="0.25">
      <c r="A171" s="1334" t="s">
        <v>556</v>
      </c>
      <c r="B171" s="932" t="s">
        <v>685</v>
      </c>
      <c r="C171" s="944">
        <f>SUM(D171:G171)</f>
        <v>1127.0999999999999</v>
      </c>
      <c r="D171" s="801">
        <f>SUM(D172)</f>
        <v>10</v>
      </c>
      <c r="E171" s="801">
        <f t="shared" ref="E171:G171" si="177">SUM(E172)</f>
        <v>1117.0999999999999</v>
      </c>
      <c r="F171" s="801">
        <f t="shared" si="177"/>
        <v>0</v>
      </c>
      <c r="G171" s="961">
        <f t="shared" si="177"/>
        <v>0</v>
      </c>
      <c r="H171" s="944">
        <f>SUM(I171:L171)</f>
        <v>1127.0999999999999</v>
      </c>
      <c r="I171" s="801">
        <f t="shared" ref="I171:L171" si="178">SUM(I172)</f>
        <v>10</v>
      </c>
      <c r="J171" s="1345">
        <f t="shared" si="178"/>
        <v>1117.0999999999999</v>
      </c>
      <c r="K171" s="801">
        <f t="shared" si="178"/>
        <v>0</v>
      </c>
      <c r="L171" s="961">
        <f t="shared" si="178"/>
        <v>0</v>
      </c>
      <c r="M171" s="1347">
        <f>SUM(N171:Q171)</f>
        <v>0</v>
      </c>
      <c r="N171" s="801">
        <f t="shared" ref="N171:Q171" si="179">SUM(N172)</f>
        <v>0</v>
      </c>
      <c r="O171" s="801">
        <f t="shared" si="179"/>
        <v>0</v>
      </c>
      <c r="P171" s="1348">
        <f t="shared" si="179"/>
        <v>0</v>
      </c>
      <c r="Q171" s="1349">
        <f t="shared" si="179"/>
        <v>0</v>
      </c>
      <c r="R171" s="1336"/>
      <c r="S171" s="804"/>
    </row>
    <row r="172" spans="1:19" ht="55.5" customHeight="1" x14ac:dyDescent="0.25">
      <c r="A172" s="815" t="s">
        <v>686</v>
      </c>
      <c r="B172" s="938" t="s">
        <v>687</v>
      </c>
      <c r="C172" s="945">
        <f t="shared" si="121"/>
        <v>1127.0999999999999</v>
      </c>
      <c r="D172" s="802">
        <v>10</v>
      </c>
      <c r="E172" s="802">
        <v>1117.0999999999999</v>
      </c>
      <c r="F172" s="802">
        <v>0</v>
      </c>
      <c r="G172" s="962">
        <v>0</v>
      </c>
      <c r="H172" s="945">
        <f t="shared" si="122"/>
        <v>1127.0999999999999</v>
      </c>
      <c r="I172" s="802">
        <v>10</v>
      </c>
      <c r="J172" s="244">
        <v>1117.0999999999999</v>
      </c>
      <c r="K172" s="802">
        <v>0</v>
      </c>
      <c r="L172" s="962">
        <v>0</v>
      </c>
      <c r="M172" s="1350">
        <f t="shared" si="123"/>
        <v>0</v>
      </c>
      <c r="N172" s="802">
        <v>0</v>
      </c>
      <c r="O172" s="802">
        <v>0</v>
      </c>
      <c r="P172" s="802">
        <v>0</v>
      </c>
      <c r="Q172" s="962">
        <v>0</v>
      </c>
      <c r="R172" s="1336"/>
      <c r="S172" s="804"/>
    </row>
    <row r="173" spans="1:19" ht="43.5" customHeight="1" x14ac:dyDescent="0.25">
      <c r="A173" s="815"/>
      <c r="B173" s="932" t="s">
        <v>688</v>
      </c>
      <c r="C173" s="944">
        <f>SUM(D173:G173)</f>
        <v>689</v>
      </c>
      <c r="D173" s="801">
        <f>D174+D177</f>
        <v>689</v>
      </c>
      <c r="E173" s="802">
        <f t="shared" ref="E173:G173" si="180">E174+E177</f>
        <v>0</v>
      </c>
      <c r="F173" s="802">
        <f t="shared" si="180"/>
        <v>0</v>
      </c>
      <c r="G173" s="962">
        <f t="shared" si="180"/>
        <v>0</v>
      </c>
      <c r="H173" s="944">
        <f>SUM(I173:L173)</f>
        <v>689</v>
      </c>
      <c r="I173" s="801">
        <f t="shared" ref="I173:L173" si="181">I174+I177</f>
        <v>689</v>
      </c>
      <c r="J173" s="802">
        <f t="shared" si="181"/>
        <v>0</v>
      </c>
      <c r="K173" s="802">
        <f t="shared" si="181"/>
        <v>0</v>
      </c>
      <c r="L173" s="962">
        <f t="shared" si="181"/>
        <v>0</v>
      </c>
      <c r="M173" s="944">
        <f>SUM(N173:Q173)</f>
        <v>478</v>
      </c>
      <c r="N173" s="801">
        <f t="shared" ref="N173:Q173" si="182">N174+N177</f>
        <v>478</v>
      </c>
      <c r="O173" s="802">
        <f t="shared" si="182"/>
        <v>0</v>
      </c>
      <c r="P173" s="802">
        <f t="shared" si="182"/>
        <v>0</v>
      </c>
      <c r="Q173" s="962">
        <f t="shared" si="182"/>
        <v>0</v>
      </c>
      <c r="R173" s="957">
        <f>M173/C173*100</f>
        <v>69.375907111756163</v>
      </c>
      <c r="S173" s="804"/>
    </row>
    <row r="174" spans="1:19" ht="33" customHeight="1" x14ac:dyDescent="0.25">
      <c r="A174" s="1354" t="s">
        <v>170</v>
      </c>
      <c r="B174" s="932" t="s">
        <v>689</v>
      </c>
      <c r="C174" s="944">
        <f>SUM(D174:G174)</f>
        <v>0</v>
      </c>
      <c r="D174" s="801">
        <f>SUM(D175:D176)</f>
        <v>0</v>
      </c>
      <c r="E174" s="802">
        <f t="shared" ref="E174:G174" si="183">SUM(E175:E176)</f>
        <v>0</v>
      </c>
      <c r="F174" s="802">
        <f t="shared" si="183"/>
        <v>0</v>
      </c>
      <c r="G174" s="962">
        <f t="shared" si="183"/>
        <v>0</v>
      </c>
      <c r="H174" s="944">
        <f>SUM(I174:L174)</f>
        <v>0</v>
      </c>
      <c r="I174" s="801">
        <f t="shared" ref="I174:L174" si="184">SUM(I175:I176)</f>
        <v>0</v>
      </c>
      <c r="J174" s="802">
        <f t="shared" si="184"/>
        <v>0</v>
      </c>
      <c r="K174" s="802">
        <f t="shared" si="184"/>
        <v>0</v>
      </c>
      <c r="L174" s="962">
        <f t="shared" si="184"/>
        <v>0</v>
      </c>
      <c r="M174" s="944">
        <f>SUM(N174:Q174)</f>
        <v>0</v>
      </c>
      <c r="N174" s="801">
        <f t="shared" ref="N174:Q174" si="185">SUM(N175:N176)</f>
        <v>0</v>
      </c>
      <c r="O174" s="802">
        <f t="shared" si="185"/>
        <v>0</v>
      </c>
      <c r="P174" s="802">
        <f t="shared" si="185"/>
        <v>0</v>
      </c>
      <c r="Q174" s="962">
        <f t="shared" si="185"/>
        <v>0</v>
      </c>
      <c r="R174" s="957"/>
      <c r="S174" s="804"/>
    </row>
    <row r="175" spans="1:19" ht="43.5" customHeight="1" x14ac:dyDescent="0.25">
      <c r="A175" s="815" t="s">
        <v>26</v>
      </c>
      <c r="B175" s="938" t="s">
        <v>642</v>
      </c>
      <c r="C175" s="945">
        <f t="shared" ref="C175" si="186">D175+E175+F175</f>
        <v>0</v>
      </c>
      <c r="D175" s="802">
        <v>0</v>
      </c>
      <c r="E175" s="802">
        <v>0</v>
      </c>
      <c r="F175" s="802">
        <v>0</v>
      </c>
      <c r="G175" s="962">
        <v>0</v>
      </c>
      <c r="H175" s="945">
        <f t="shared" ref="H175" si="187">I175+J175+K175</f>
        <v>0</v>
      </c>
      <c r="I175" s="802">
        <v>0</v>
      </c>
      <c r="J175" s="802">
        <v>0</v>
      </c>
      <c r="K175" s="802">
        <v>0</v>
      </c>
      <c r="L175" s="962">
        <v>0</v>
      </c>
      <c r="M175" s="945">
        <f t="shared" ref="M175" si="188">N175+O175+P175</f>
        <v>0</v>
      </c>
      <c r="N175" s="802">
        <v>0</v>
      </c>
      <c r="O175" s="802">
        <v>0</v>
      </c>
      <c r="P175" s="802">
        <v>0</v>
      </c>
      <c r="Q175" s="962">
        <v>0</v>
      </c>
      <c r="R175" s="957"/>
      <c r="S175" s="804"/>
    </row>
    <row r="176" spans="1:19" ht="43.5" customHeight="1" x14ac:dyDescent="0.25">
      <c r="A176" s="815" t="s">
        <v>27</v>
      </c>
      <c r="B176" s="939" t="s">
        <v>643</v>
      </c>
      <c r="C176" s="945">
        <f>D176+E176+F176</f>
        <v>0</v>
      </c>
      <c r="D176" s="802">
        <v>0</v>
      </c>
      <c r="E176" s="802">
        <v>0</v>
      </c>
      <c r="F176" s="802">
        <v>0</v>
      </c>
      <c r="G176" s="962">
        <v>0</v>
      </c>
      <c r="H176" s="945">
        <f>I176+J176+K176</f>
        <v>0</v>
      </c>
      <c r="I176" s="802">
        <v>0</v>
      </c>
      <c r="J176" s="802">
        <v>0</v>
      </c>
      <c r="K176" s="802">
        <v>0</v>
      </c>
      <c r="L176" s="962">
        <v>0</v>
      </c>
      <c r="M176" s="945">
        <f>N176+O176+P176</f>
        <v>0</v>
      </c>
      <c r="N176" s="802">
        <v>0</v>
      </c>
      <c r="O176" s="802">
        <v>0</v>
      </c>
      <c r="P176" s="802">
        <v>0</v>
      </c>
      <c r="Q176" s="962">
        <v>0</v>
      </c>
      <c r="R176" s="958"/>
      <c r="S176" s="804"/>
    </row>
    <row r="177" spans="1:19" ht="35.25" customHeight="1" x14ac:dyDescent="0.25">
      <c r="A177" s="1354" t="s">
        <v>171</v>
      </c>
      <c r="B177" s="940" t="s">
        <v>646</v>
      </c>
      <c r="C177" s="944">
        <f>SUM(D177:G177)</f>
        <v>689</v>
      </c>
      <c r="D177" s="801">
        <f>SUM(D178:D179)</f>
        <v>689</v>
      </c>
      <c r="E177" s="801">
        <f t="shared" ref="E177:G177" si="189">SUM(E178:E179)</f>
        <v>0</v>
      </c>
      <c r="F177" s="801">
        <f t="shared" si="189"/>
        <v>0</v>
      </c>
      <c r="G177" s="961">
        <f t="shared" si="189"/>
        <v>0</v>
      </c>
      <c r="H177" s="944">
        <f>SUM(I177:L177)</f>
        <v>689</v>
      </c>
      <c r="I177" s="801">
        <f t="shared" ref="I177:L177" si="190">SUM(I178:I179)</f>
        <v>689</v>
      </c>
      <c r="J177" s="801">
        <f t="shared" si="190"/>
        <v>0</v>
      </c>
      <c r="K177" s="801">
        <f t="shared" si="190"/>
        <v>0</v>
      </c>
      <c r="L177" s="961">
        <f t="shared" si="190"/>
        <v>0</v>
      </c>
      <c r="M177" s="944">
        <f>SUM(N177:Q177)</f>
        <v>478</v>
      </c>
      <c r="N177" s="801">
        <v>478</v>
      </c>
      <c r="O177" s="801">
        <f t="shared" ref="O177:Q177" si="191">SUM(O178:O179)</f>
        <v>0</v>
      </c>
      <c r="P177" s="801">
        <f t="shared" si="191"/>
        <v>0</v>
      </c>
      <c r="Q177" s="961">
        <f t="shared" si="191"/>
        <v>0</v>
      </c>
      <c r="R177" s="958"/>
      <c r="S177" s="804"/>
    </row>
    <row r="178" spans="1:19" ht="18.75" hidden="1" customHeight="1" x14ac:dyDescent="0.25">
      <c r="A178" s="815" t="s">
        <v>34</v>
      </c>
      <c r="B178" s="938" t="s">
        <v>648</v>
      </c>
      <c r="C178" s="945">
        <f t="shared" ref="C178:C179" si="192">D178+E178+F178</f>
        <v>0</v>
      </c>
      <c r="D178" s="802">
        <v>0</v>
      </c>
      <c r="E178" s="802">
        <v>0</v>
      </c>
      <c r="F178" s="802">
        <v>0</v>
      </c>
      <c r="G178" s="962">
        <v>0</v>
      </c>
      <c r="H178" s="945">
        <f t="shared" ref="H178:H179" si="193">I178+J178+K178</f>
        <v>0</v>
      </c>
      <c r="I178" s="802">
        <v>0</v>
      </c>
      <c r="J178" s="802">
        <v>0</v>
      </c>
      <c r="K178" s="802">
        <v>0</v>
      </c>
      <c r="L178" s="962">
        <v>0</v>
      </c>
      <c r="M178" s="945">
        <f t="shared" ref="M178:M179" si="194">N178+O178+P178</f>
        <v>0</v>
      </c>
      <c r="N178" s="802">
        <v>0</v>
      </c>
      <c r="O178" s="802">
        <v>0</v>
      </c>
      <c r="P178" s="802">
        <v>0</v>
      </c>
      <c r="Q178" s="962">
        <v>0</v>
      </c>
      <c r="R178" s="958"/>
      <c r="S178" s="804"/>
    </row>
    <row r="179" spans="1:19" ht="30.75" hidden="1" customHeight="1" x14ac:dyDescent="0.25">
      <c r="A179" s="815" t="s">
        <v>115</v>
      </c>
      <c r="B179" s="939" t="s">
        <v>647</v>
      </c>
      <c r="C179" s="945">
        <f t="shared" si="192"/>
        <v>689</v>
      </c>
      <c r="D179" s="802">
        <v>689</v>
      </c>
      <c r="E179" s="802">
        <v>0</v>
      </c>
      <c r="F179" s="802">
        <v>0</v>
      </c>
      <c r="G179" s="962">
        <v>0</v>
      </c>
      <c r="H179" s="945">
        <f t="shared" si="193"/>
        <v>689</v>
      </c>
      <c r="I179" s="802">
        <v>689</v>
      </c>
      <c r="J179" s="802">
        <v>0</v>
      </c>
      <c r="K179" s="802">
        <v>0</v>
      </c>
      <c r="L179" s="962">
        <v>0</v>
      </c>
      <c r="M179" s="945">
        <f t="shared" si="194"/>
        <v>650.70000000000005</v>
      </c>
      <c r="N179" s="802">
        <v>650.70000000000005</v>
      </c>
      <c r="O179" s="802">
        <v>0</v>
      </c>
      <c r="P179" s="802">
        <v>0</v>
      </c>
      <c r="Q179" s="962">
        <v>0</v>
      </c>
      <c r="R179" s="958"/>
      <c r="S179" s="804"/>
    </row>
    <row r="180" spans="1:19" ht="36.75" customHeight="1" x14ac:dyDescent="0.25">
      <c r="A180" s="844"/>
      <c r="B180" s="932" t="s">
        <v>690</v>
      </c>
      <c r="C180" s="1353">
        <f>SUM(D180:G180)</f>
        <v>5804.9</v>
      </c>
      <c r="D180" s="1345">
        <f>SUM(D181)</f>
        <v>3584</v>
      </c>
      <c r="E180" s="1345">
        <f t="shared" ref="E180:G180" si="195">SUM(E181)</f>
        <v>2220.9</v>
      </c>
      <c r="F180" s="1345">
        <f t="shared" si="195"/>
        <v>0</v>
      </c>
      <c r="G180" s="1346">
        <f t="shared" si="195"/>
        <v>0</v>
      </c>
      <c r="H180" s="1353">
        <f>SUM(I180:L180)</f>
        <v>5804.9</v>
      </c>
      <c r="I180" s="1345">
        <f t="shared" ref="I180:L180" si="196">SUM(I181)</f>
        <v>3584</v>
      </c>
      <c r="J180" s="1345">
        <f t="shared" si="196"/>
        <v>2220.9</v>
      </c>
      <c r="K180" s="1345">
        <f t="shared" si="196"/>
        <v>0</v>
      </c>
      <c r="L180" s="1346">
        <f t="shared" si="196"/>
        <v>0</v>
      </c>
      <c r="M180" s="944">
        <f>SUM(N180:Q180)</f>
        <v>990.2</v>
      </c>
      <c r="N180" s="801">
        <f t="shared" ref="N180:Q180" si="197">SUM(N181)</f>
        <v>649.9</v>
      </c>
      <c r="O180" s="801">
        <f t="shared" si="197"/>
        <v>340.3</v>
      </c>
      <c r="P180" s="801">
        <f t="shared" si="197"/>
        <v>0</v>
      </c>
      <c r="Q180" s="961">
        <f t="shared" si="197"/>
        <v>0</v>
      </c>
      <c r="R180" s="950">
        <f>M180/C180*100</f>
        <v>17.058002721838449</v>
      </c>
      <c r="S180" s="804"/>
    </row>
    <row r="181" spans="1:19" ht="23.25" customHeight="1" x14ac:dyDescent="0.25">
      <c r="A181" s="1334" t="s">
        <v>170</v>
      </c>
      <c r="B181" s="932" t="s">
        <v>691</v>
      </c>
      <c r="C181" s="1353">
        <f>SUM(D181:G181)</f>
        <v>5804.9</v>
      </c>
      <c r="D181" s="1345">
        <f>SUM(D182:D183)</f>
        <v>3584</v>
      </c>
      <c r="E181" s="1345">
        <f t="shared" ref="E181:G181" si="198">SUM(E182:E183)</f>
        <v>2220.9</v>
      </c>
      <c r="F181" s="1345">
        <f t="shared" si="198"/>
        <v>0</v>
      </c>
      <c r="G181" s="1346">
        <f t="shared" si="198"/>
        <v>0</v>
      </c>
      <c r="H181" s="1353">
        <f>SUM(I181:L181)</f>
        <v>5804.9</v>
      </c>
      <c r="I181" s="1345">
        <f t="shared" ref="I181:L181" si="199">SUM(I182:I183)</f>
        <v>3584</v>
      </c>
      <c r="J181" s="1345">
        <f t="shared" si="199"/>
        <v>2220.9</v>
      </c>
      <c r="K181" s="1345">
        <f t="shared" si="199"/>
        <v>0</v>
      </c>
      <c r="L181" s="1346">
        <f t="shared" si="199"/>
        <v>0</v>
      </c>
      <c r="M181" s="944">
        <f>SUM(N181:Q181)</f>
        <v>990.2</v>
      </c>
      <c r="N181" s="801">
        <f t="shared" ref="N181:Q181" si="200">SUM(N182:N183)</f>
        <v>649.9</v>
      </c>
      <c r="O181" s="801">
        <f t="shared" si="200"/>
        <v>340.3</v>
      </c>
      <c r="P181" s="801">
        <f t="shared" si="200"/>
        <v>0</v>
      </c>
      <c r="Q181" s="961">
        <f t="shared" si="200"/>
        <v>0</v>
      </c>
      <c r="R181" s="958"/>
      <c r="S181" s="804"/>
    </row>
    <row r="182" spans="1:19" ht="42.75" customHeight="1" x14ac:dyDescent="0.25">
      <c r="A182" s="844" t="s">
        <v>26</v>
      </c>
      <c r="B182" s="1064" t="s">
        <v>692</v>
      </c>
      <c r="C182" s="1308">
        <f t="shared" ref="C182:C183" si="201">D182+E182+F182</f>
        <v>3584</v>
      </c>
      <c r="D182" s="1309">
        <v>3584</v>
      </c>
      <c r="E182" s="1309">
        <v>0</v>
      </c>
      <c r="F182" s="1309">
        <v>0</v>
      </c>
      <c r="G182" s="1310">
        <v>0</v>
      </c>
      <c r="H182" s="1308">
        <f t="shared" ref="H182:H183" si="202">I182+J182+K182</f>
        <v>3584</v>
      </c>
      <c r="I182" s="1309">
        <v>3584</v>
      </c>
      <c r="J182" s="1309">
        <v>0</v>
      </c>
      <c r="K182" s="1309">
        <v>0</v>
      </c>
      <c r="L182" s="1310">
        <v>0</v>
      </c>
      <c r="M182" s="1355">
        <f t="shared" ref="M182:M183" si="203">N182+O182+P182</f>
        <v>990.2</v>
      </c>
      <c r="N182" s="1356">
        <v>649.9</v>
      </c>
      <c r="O182" s="1356">
        <v>340.3</v>
      </c>
      <c r="P182" s="1356">
        <v>0</v>
      </c>
      <c r="Q182" s="1357">
        <v>0</v>
      </c>
      <c r="R182" s="1358"/>
      <c r="S182" s="804"/>
    </row>
    <row r="183" spans="1:19" ht="27" customHeight="1" x14ac:dyDescent="0.25">
      <c r="A183" s="844" t="s">
        <v>27</v>
      </c>
      <c r="B183" s="1064" t="s">
        <v>693</v>
      </c>
      <c r="C183" s="1359">
        <f t="shared" si="201"/>
        <v>2220.9</v>
      </c>
      <c r="D183" s="1360">
        <v>0</v>
      </c>
      <c r="E183" s="1360">
        <v>2220.9</v>
      </c>
      <c r="F183" s="1360">
        <v>0</v>
      </c>
      <c r="G183" s="1361">
        <v>0</v>
      </c>
      <c r="H183" s="1359">
        <f t="shared" si="202"/>
        <v>2220.9</v>
      </c>
      <c r="I183" s="1360">
        <v>0</v>
      </c>
      <c r="J183" s="1360">
        <v>2220.9</v>
      </c>
      <c r="K183" s="1360">
        <v>0</v>
      </c>
      <c r="L183" s="1361">
        <v>0</v>
      </c>
      <c r="M183" s="1355">
        <f t="shared" si="203"/>
        <v>0</v>
      </c>
      <c r="N183" s="1356">
        <v>0</v>
      </c>
      <c r="O183" s="1356">
        <v>0</v>
      </c>
      <c r="P183" s="1356">
        <v>0</v>
      </c>
      <c r="Q183" s="1357">
        <v>0</v>
      </c>
      <c r="R183" s="1358"/>
      <c r="S183" s="804"/>
    </row>
    <row r="184" spans="1:19" ht="53.25" customHeight="1" thickBot="1" x14ac:dyDescent="0.3">
      <c r="A184" s="1362"/>
      <c r="B184" s="1363" t="s">
        <v>131</v>
      </c>
      <c r="C184" s="1364">
        <f>SUM(D184:G184)</f>
        <v>340793.81999999995</v>
      </c>
      <c r="D184" s="1365">
        <f>D127+D138+D150+D173+D180</f>
        <v>93486.42</v>
      </c>
      <c r="E184" s="1366">
        <f>E127+E138+E150+E173+E180</f>
        <v>247307.39999999997</v>
      </c>
      <c r="F184" s="1366">
        <f>F127+F138+F150+F173+F180</f>
        <v>0</v>
      </c>
      <c r="G184" s="1363">
        <f>G127+G138+G150+G173+G180</f>
        <v>0</v>
      </c>
      <c r="H184" s="1367">
        <f>SUM(I184:L184)</f>
        <v>340793.81999999995</v>
      </c>
      <c r="I184" s="1366">
        <f>I127+I138+I150+I173+I180</f>
        <v>93486.42</v>
      </c>
      <c r="J184" s="1366">
        <f>J127+J138+J150+J173+J180</f>
        <v>247307.39999999997</v>
      </c>
      <c r="K184" s="1366">
        <f>K127+K138+K150+K173+K180</f>
        <v>0</v>
      </c>
      <c r="L184" s="1363">
        <f>L127+L138+L150+L173+L180</f>
        <v>0</v>
      </c>
      <c r="M184" s="1364">
        <f>SUM(N184:Q184)</f>
        <v>151159.30000000002</v>
      </c>
      <c r="N184" s="1365">
        <f>N127+N138+N150+N173+N180</f>
        <v>44690.9</v>
      </c>
      <c r="O184" s="1365">
        <f>O127+O138+O150+O173+O180</f>
        <v>106468.40000000001</v>
      </c>
      <c r="P184" s="1365">
        <f>P127+P138+P150+P173+P180</f>
        <v>0</v>
      </c>
      <c r="Q184" s="1368">
        <f>Q127+Q138+Q150+Q173+Q180</f>
        <v>0</v>
      </c>
      <c r="R184" s="1369">
        <f>M184/C184*100</f>
        <v>44.355059020729911</v>
      </c>
      <c r="S184" s="804"/>
    </row>
    <row r="185" spans="1:19" ht="66" customHeight="1" thickBot="1" x14ac:dyDescent="0.3">
      <c r="A185" s="1550" t="s">
        <v>346</v>
      </c>
      <c r="B185" s="1551"/>
      <c r="C185" s="1551"/>
      <c r="D185" s="1551"/>
      <c r="E185" s="1551"/>
      <c r="F185" s="1551"/>
      <c r="G185" s="1551"/>
      <c r="H185" s="1551"/>
      <c r="I185" s="1551"/>
      <c r="J185" s="1551"/>
      <c r="K185" s="1551"/>
      <c r="L185" s="1551"/>
      <c r="M185" s="1551"/>
      <c r="N185" s="1551"/>
      <c r="O185" s="1551"/>
      <c r="P185" s="1551"/>
      <c r="Q185" s="1551"/>
      <c r="R185" s="1554"/>
      <c r="S185" s="804"/>
    </row>
    <row r="186" spans="1:19" ht="51" customHeight="1" x14ac:dyDescent="0.25">
      <c r="A186" s="1370" t="s">
        <v>170</v>
      </c>
      <c r="B186" s="1371" t="s">
        <v>456</v>
      </c>
      <c r="C186" s="1312">
        <v>0</v>
      </c>
      <c r="D186" s="1313">
        <v>0</v>
      </c>
      <c r="E186" s="1313">
        <v>0</v>
      </c>
      <c r="F186" s="1313">
        <v>0</v>
      </c>
      <c r="G186" s="1314">
        <v>0</v>
      </c>
      <c r="H186" s="1312">
        <v>0</v>
      </c>
      <c r="I186" s="1313">
        <v>0</v>
      </c>
      <c r="J186" s="1313">
        <v>0</v>
      </c>
      <c r="K186" s="1313">
        <v>0</v>
      </c>
      <c r="L186" s="1314">
        <v>0</v>
      </c>
      <c r="M186" s="1312">
        <v>0</v>
      </c>
      <c r="N186" s="1313">
        <v>0</v>
      </c>
      <c r="O186" s="1313">
        <v>0</v>
      </c>
      <c r="P186" s="1313">
        <v>0</v>
      </c>
      <c r="Q186" s="1314">
        <v>0</v>
      </c>
      <c r="R186" s="1372"/>
      <c r="S186" s="804"/>
    </row>
    <row r="187" spans="1:19" ht="43.5" customHeight="1" x14ac:dyDescent="0.25">
      <c r="A187" s="1334" t="s">
        <v>171</v>
      </c>
      <c r="B187" s="1373" t="s">
        <v>457</v>
      </c>
      <c r="C187" s="1264">
        <v>0</v>
      </c>
      <c r="D187" s="1265">
        <v>0</v>
      </c>
      <c r="E187" s="1265">
        <v>0</v>
      </c>
      <c r="F187" s="1265">
        <v>0</v>
      </c>
      <c r="G187" s="1266">
        <v>0</v>
      </c>
      <c r="H187" s="1264">
        <v>0</v>
      </c>
      <c r="I187" s="1265">
        <v>0</v>
      </c>
      <c r="J187" s="1265">
        <v>0</v>
      </c>
      <c r="K187" s="1265">
        <v>0</v>
      </c>
      <c r="L187" s="1266">
        <v>0</v>
      </c>
      <c r="M187" s="1264">
        <v>0</v>
      </c>
      <c r="N187" s="1265">
        <v>0</v>
      </c>
      <c r="O187" s="1265">
        <v>0</v>
      </c>
      <c r="P187" s="1265">
        <v>0</v>
      </c>
      <c r="Q187" s="1266">
        <v>0</v>
      </c>
      <c r="R187" s="1374"/>
      <c r="S187" s="804"/>
    </row>
    <row r="188" spans="1:19" ht="42" customHeight="1" x14ac:dyDescent="0.25">
      <c r="A188" s="1334" t="s">
        <v>398</v>
      </c>
      <c r="B188" s="1373" t="s">
        <v>458</v>
      </c>
      <c r="C188" s="1264">
        <v>0</v>
      </c>
      <c r="D188" s="1265">
        <v>0</v>
      </c>
      <c r="E188" s="1265">
        <v>0</v>
      </c>
      <c r="F188" s="1265">
        <v>0</v>
      </c>
      <c r="G188" s="1266">
        <v>0</v>
      </c>
      <c r="H188" s="1264">
        <v>0</v>
      </c>
      <c r="I188" s="1265">
        <v>0</v>
      </c>
      <c r="J188" s="1265">
        <v>0</v>
      </c>
      <c r="K188" s="1265">
        <v>0</v>
      </c>
      <c r="L188" s="1266">
        <v>0</v>
      </c>
      <c r="M188" s="1264">
        <v>0</v>
      </c>
      <c r="N188" s="1265">
        <v>0</v>
      </c>
      <c r="O188" s="1265">
        <v>0</v>
      </c>
      <c r="P188" s="1265">
        <v>0</v>
      </c>
      <c r="Q188" s="1266">
        <v>0</v>
      </c>
      <c r="R188" s="1374"/>
      <c r="S188" s="804"/>
    </row>
    <row r="189" spans="1:19" ht="52.5" customHeight="1" x14ac:dyDescent="0.25">
      <c r="A189" s="1334" t="s">
        <v>389</v>
      </c>
      <c r="B189" s="1373" t="s">
        <v>459</v>
      </c>
      <c r="C189" s="1264">
        <v>0</v>
      </c>
      <c r="D189" s="1265">
        <v>0</v>
      </c>
      <c r="E189" s="1265">
        <v>0</v>
      </c>
      <c r="F189" s="1265">
        <v>0</v>
      </c>
      <c r="G189" s="1266">
        <v>0</v>
      </c>
      <c r="H189" s="1264">
        <v>0</v>
      </c>
      <c r="I189" s="1265">
        <v>0</v>
      </c>
      <c r="J189" s="1265">
        <v>0</v>
      </c>
      <c r="K189" s="1265">
        <v>0</v>
      </c>
      <c r="L189" s="1266">
        <v>0</v>
      </c>
      <c r="M189" s="1264">
        <v>0</v>
      </c>
      <c r="N189" s="1265">
        <v>0</v>
      </c>
      <c r="O189" s="1265">
        <v>0</v>
      </c>
      <c r="P189" s="1265">
        <v>0</v>
      </c>
      <c r="Q189" s="1266">
        <v>0</v>
      </c>
      <c r="R189" s="1374"/>
      <c r="S189" s="804"/>
    </row>
    <row r="190" spans="1:19" ht="39" customHeight="1" x14ac:dyDescent="0.25">
      <c r="A190" s="92" t="s">
        <v>460</v>
      </c>
      <c r="B190" s="972" t="s">
        <v>461</v>
      </c>
      <c r="C190" s="1109">
        <f>SUM(D190:G190)</f>
        <v>250</v>
      </c>
      <c r="D190" s="796">
        <f>SUM(D191:D193)</f>
        <v>250</v>
      </c>
      <c r="E190" s="796">
        <f t="shared" ref="E190:G190" si="204">SUM(E191:E193)</f>
        <v>0</v>
      </c>
      <c r="F190" s="796">
        <f t="shared" si="204"/>
        <v>0</v>
      </c>
      <c r="G190" s="1126">
        <f t="shared" si="204"/>
        <v>0</v>
      </c>
      <c r="H190" s="1109">
        <f>SUM(I190:L190)</f>
        <v>250</v>
      </c>
      <c r="I190" s="796">
        <f t="shared" ref="I190:L190" si="205">SUM(I191:I193)</f>
        <v>250</v>
      </c>
      <c r="J190" s="796">
        <f t="shared" si="205"/>
        <v>0</v>
      </c>
      <c r="K190" s="796">
        <f t="shared" si="205"/>
        <v>0</v>
      </c>
      <c r="L190" s="1126">
        <f t="shared" si="205"/>
        <v>0</v>
      </c>
      <c r="M190" s="1109">
        <f>SUM(N190:Q190)</f>
        <v>0</v>
      </c>
      <c r="N190" s="796">
        <f t="shared" ref="N190:Q190" si="206">SUM(N191:N193)</f>
        <v>0</v>
      </c>
      <c r="O190" s="796">
        <f t="shared" si="206"/>
        <v>0</v>
      </c>
      <c r="P190" s="796">
        <f t="shared" si="206"/>
        <v>0</v>
      </c>
      <c r="Q190" s="1126">
        <f t="shared" si="206"/>
        <v>0</v>
      </c>
      <c r="R190" s="975"/>
      <c r="S190" s="804"/>
    </row>
    <row r="191" spans="1:19" ht="66" customHeight="1" x14ac:dyDescent="0.25">
      <c r="A191" s="849" t="s">
        <v>62</v>
      </c>
      <c r="B191" s="973" t="s">
        <v>462</v>
      </c>
      <c r="C191" s="1106">
        <f>D191+E191+F191</f>
        <v>100</v>
      </c>
      <c r="D191" s="795">
        <v>100</v>
      </c>
      <c r="E191" s="795">
        <v>0</v>
      </c>
      <c r="F191" s="795">
        <v>0</v>
      </c>
      <c r="G191" s="1123">
        <v>0</v>
      </c>
      <c r="H191" s="1106">
        <f>I191+J191+K191</f>
        <v>100</v>
      </c>
      <c r="I191" s="795">
        <v>100</v>
      </c>
      <c r="J191" s="795">
        <v>0</v>
      </c>
      <c r="K191" s="795">
        <v>0</v>
      </c>
      <c r="L191" s="1123">
        <v>0</v>
      </c>
      <c r="M191" s="1106">
        <f>N191+O191+P191</f>
        <v>0</v>
      </c>
      <c r="N191" s="795">
        <v>0</v>
      </c>
      <c r="O191" s="795">
        <v>0</v>
      </c>
      <c r="P191" s="795">
        <v>0</v>
      </c>
      <c r="Q191" s="1123">
        <v>0</v>
      </c>
      <c r="R191" s="976"/>
      <c r="S191" s="804"/>
    </row>
    <row r="192" spans="1:19" ht="66.75" customHeight="1" x14ac:dyDescent="0.25">
      <c r="A192" s="61" t="s">
        <v>66</v>
      </c>
      <c r="B192" s="973" t="s">
        <v>463</v>
      </c>
      <c r="C192" s="1106">
        <f>D192</f>
        <v>100</v>
      </c>
      <c r="D192" s="795">
        <v>100</v>
      </c>
      <c r="E192" s="795">
        <v>0</v>
      </c>
      <c r="F192" s="795">
        <v>0</v>
      </c>
      <c r="G192" s="1123">
        <v>0</v>
      </c>
      <c r="H192" s="1106">
        <f>I192</f>
        <v>100</v>
      </c>
      <c r="I192" s="795">
        <v>100</v>
      </c>
      <c r="J192" s="795">
        <v>0</v>
      </c>
      <c r="K192" s="795">
        <v>0</v>
      </c>
      <c r="L192" s="1123">
        <v>0</v>
      </c>
      <c r="M192" s="1106">
        <f>N192</f>
        <v>0</v>
      </c>
      <c r="N192" s="795">
        <v>0</v>
      </c>
      <c r="O192" s="795">
        <v>0</v>
      </c>
      <c r="P192" s="795">
        <v>0</v>
      </c>
      <c r="Q192" s="1123">
        <v>0</v>
      </c>
      <c r="R192" s="976"/>
      <c r="S192" s="804"/>
    </row>
    <row r="193" spans="1:19" ht="42" customHeight="1" x14ac:dyDescent="0.25">
      <c r="A193" s="61" t="s">
        <v>464</v>
      </c>
      <c r="B193" s="973" t="s">
        <v>465</v>
      </c>
      <c r="C193" s="1106">
        <f>D193</f>
        <v>50</v>
      </c>
      <c r="D193" s="795">
        <v>50</v>
      </c>
      <c r="E193" s="795">
        <v>0</v>
      </c>
      <c r="F193" s="795">
        <v>0</v>
      </c>
      <c r="G193" s="1123">
        <v>0</v>
      </c>
      <c r="H193" s="1106">
        <f>I193</f>
        <v>50</v>
      </c>
      <c r="I193" s="795">
        <v>50</v>
      </c>
      <c r="J193" s="795">
        <v>0</v>
      </c>
      <c r="K193" s="795">
        <v>0</v>
      </c>
      <c r="L193" s="1123">
        <v>0</v>
      </c>
      <c r="M193" s="1106">
        <f>N193</f>
        <v>0</v>
      </c>
      <c r="N193" s="795">
        <v>0</v>
      </c>
      <c r="O193" s="795">
        <v>0</v>
      </c>
      <c r="P193" s="795">
        <v>0</v>
      </c>
      <c r="Q193" s="1123">
        <v>0</v>
      </c>
      <c r="R193" s="976"/>
      <c r="S193" s="804"/>
    </row>
    <row r="194" spans="1:19" ht="24" customHeight="1" thickBot="1" x14ac:dyDescent="0.3">
      <c r="A194" s="918"/>
      <c r="B194" s="942" t="s">
        <v>131</v>
      </c>
      <c r="C194" s="1041">
        <f>SUM(D194:G194)</f>
        <v>250</v>
      </c>
      <c r="D194" s="1236">
        <f>D186+D187+D188+D189+D190</f>
        <v>250</v>
      </c>
      <c r="E194" s="1236">
        <f t="shared" ref="E194:G194" si="207">E186+E187+E188+E189+E190</f>
        <v>0</v>
      </c>
      <c r="F194" s="1236">
        <f t="shared" si="207"/>
        <v>0</v>
      </c>
      <c r="G194" s="1237">
        <f t="shared" si="207"/>
        <v>0</v>
      </c>
      <c r="H194" s="1041">
        <f>SUM(I194:L194)</f>
        <v>250</v>
      </c>
      <c r="I194" s="1236">
        <f t="shared" ref="I194:L194" si="208">I186+I187+I188+I189+I190</f>
        <v>250</v>
      </c>
      <c r="J194" s="1236">
        <f t="shared" si="208"/>
        <v>0</v>
      </c>
      <c r="K194" s="1236">
        <f t="shared" si="208"/>
        <v>0</v>
      </c>
      <c r="L194" s="1237">
        <f t="shared" si="208"/>
        <v>0</v>
      </c>
      <c r="M194" s="1041">
        <f>SUM(N194:Q194)</f>
        <v>0</v>
      </c>
      <c r="N194" s="1236">
        <f t="shared" ref="N194:Q194" si="209">N186+N187+N188+N189+N190</f>
        <v>0</v>
      </c>
      <c r="O194" s="1236">
        <f t="shared" si="209"/>
        <v>0</v>
      </c>
      <c r="P194" s="1236">
        <f t="shared" si="209"/>
        <v>0</v>
      </c>
      <c r="Q194" s="1237">
        <f t="shared" si="209"/>
        <v>0</v>
      </c>
      <c r="R194" s="977">
        <f>M194/C194*100</f>
        <v>0</v>
      </c>
      <c r="S194" s="804"/>
    </row>
    <row r="195" spans="1:19" ht="27.75" customHeight="1" thickBot="1" x14ac:dyDescent="0.3">
      <c r="A195" s="1527" t="s">
        <v>484</v>
      </c>
      <c r="B195" s="1528"/>
      <c r="C195" s="1528"/>
      <c r="D195" s="1528"/>
      <c r="E195" s="1528"/>
      <c r="F195" s="1528"/>
      <c r="G195" s="1528"/>
      <c r="H195" s="1528"/>
      <c r="I195" s="1528"/>
      <c r="J195" s="1528"/>
      <c r="K195" s="1528"/>
      <c r="L195" s="1528"/>
      <c r="M195" s="1528"/>
      <c r="N195" s="1528"/>
      <c r="O195" s="1528"/>
      <c r="P195" s="1528"/>
      <c r="Q195" s="1528"/>
      <c r="R195" s="1529"/>
      <c r="S195" s="804"/>
    </row>
    <row r="196" spans="1:19" ht="60" customHeight="1" x14ac:dyDescent="0.25">
      <c r="A196" s="978">
        <v>1</v>
      </c>
      <c r="B196" s="979" t="s">
        <v>476</v>
      </c>
      <c r="C196" s="1250">
        <f>SUM(D196:G196)</f>
        <v>446</v>
      </c>
      <c r="D196" s="1251">
        <f>SUM(D197)</f>
        <v>446</v>
      </c>
      <c r="E196" s="1251">
        <f t="shared" ref="E196:G196" si="210">SUM(E197)</f>
        <v>0</v>
      </c>
      <c r="F196" s="1251">
        <f t="shared" si="210"/>
        <v>0</v>
      </c>
      <c r="G196" s="1252">
        <f t="shared" si="210"/>
        <v>0</v>
      </c>
      <c r="H196" s="1250">
        <f>SUM(I196:L196)</f>
        <v>446</v>
      </c>
      <c r="I196" s="1251">
        <f t="shared" ref="I196:L196" si="211">SUM(I197)</f>
        <v>446</v>
      </c>
      <c r="J196" s="1251">
        <f t="shared" si="211"/>
        <v>0</v>
      </c>
      <c r="K196" s="1251">
        <f t="shared" si="211"/>
        <v>0</v>
      </c>
      <c r="L196" s="1252">
        <f t="shared" si="211"/>
        <v>0</v>
      </c>
      <c r="M196" s="1250">
        <f>SUM(N196:Q196)</f>
        <v>261.60000000000002</v>
      </c>
      <c r="N196" s="1251">
        <f t="shared" ref="N196:Q196" si="212">SUM(N197)</f>
        <v>261.60000000000002</v>
      </c>
      <c r="O196" s="1251">
        <f t="shared" si="212"/>
        <v>0</v>
      </c>
      <c r="P196" s="1251">
        <f t="shared" si="212"/>
        <v>0</v>
      </c>
      <c r="Q196" s="1252">
        <f t="shared" si="212"/>
        <v>0</v>
      </c>
      <c r="R196" s="984"/>
      <c r="S196" s="804"/>
    </row>
    <row r="197" spans="1:19" ht="39.75" customHeight="1" x14ac:dyDescent="0.25">
      <c r="A197" s="844" t="s">
        <v>27</v>
      </c>
      <c r="B197" s="209" t="s">
        <v>477</v>
      </c>
      <c r="C197" s="1253">
        <f>D197+E197+F197</f>
        <v>446</v>
      </c>
      <c r="D197" s="1254">
        <v>446</v>
      </c>
      <c r="E197" s="1254">
        <v>0</v>
      </c>
      <c r="F197" s="1254">
        <v>0</v>
      </c>
      <c r="G197" s="1255">
        <v>0</v>
      </c>
      <c r="H197" s="1253">
        <f>I197+J197+K197</f>
        <v>446</v>
      </c>
      <c r="I197" s="1254">
        <v>446</v>
      </c>
      <c r="J197" s="1254">
        <v>0</v>
      </c>
      <c r="K197" s="1254">
        <v>0</v>
      </c>
      <c r="L197" s="1255">
        <v>0</v>
      </c>
      <c r="M197" s="1253">
        <f>N197+O197+P197</f>
        <v>261.60000000000002</v>
      </c>
      <c r="N197" s="1254">
        <v>261.60000000000002</v>
      </c>
      <c r="O197" s="1254">
        <v>0</v>
      </c>
      <c r="P197" s="1254">
        <v>0</v>
      </c>
      <c r="Q197" s="1255">
        <v>0</v>
      </c>
      <c r="R197" s="985"/>
      <c r="S197" s="804"/>
    </row>
    <row r="198" spans="1:19" ht="71.25" customHeight="1" x14ac:dyDescent="0.25">
      <c r="A198" s="716">
        <v>2</v>
      </c>
      <c r="B198" s="980" t="s">
        <v>478</v>
      </c>
      <c r="C198" s="1256">
        <f>SUM(D198:G198)</f>
        <v>102.5</v>
      </c>
      <c r="D198" s="1115">
        <f>SUM(D199:D200)</f>
        <v>77.5</v>
      </c>
      <c r="E198" s="1115">
        <f t="shared" ref="E198:G198" si="213">SUM(E199:E200)</f>
        <v>25</v>
      </c>
      <c r="F198" s="1115">
        <f t="shared" si="213"/>
        <v>0</v>
      </c>
      <c r="G198" s="1257">
        <f t="shared" si="213"/>
        <v>0</v>
      </c>
      <c r="H198" s="1256">
        <f>SUM(I198:L198)</f>
        <v>102.5</v>
      </c>
      <c r="I198" s="1115">
        <f t="shared" ref="I198:L198" si="214">SUM(I199:I200)</f>
        <v>77.5</v>
      </c>
      <c r="J198" s="1115">
        <f t="shared" si="214"/>
        <v>25</v>
      </c>
      <c r="K198" s="1115">
        <f t="shared" si="214"/>
        <v>0</v>
      </c>
      <c r="L198" s="1257">
        <f t="shared" si="214"/>
        <v>0</v>
      </c>
      <c r="M198" s="1256">
        <f>SUM(N198:Q198)</f>
        <v>18.3</v>
      </c>
      <c r="N198" s="1115">
        <f t="shared" ref="N198:Q198" si="215">SUM(N199:N200)</f>
        <v>18.3</v>
      </c>
      <c r="O198" s="1115">
        <f t="shared" si="215"/>
        <v>0</v>
      </c>
      <c r="P198" s="1115">
        <f t="shared" si="215"/>
        <v>0</v>
      </c>
      <c r="Q198" s="1257">
        <f t="shared" si="215"/>
        <v>0</v>
      </c>
      <c r="R198" s="986"/>
      <c r="S198" s="804"/>
    </row>
    <row r="199" spans="1:19" ht="47.25" customHeight="1" x14ac:dyDescent="0.25">
      <c r="A199" s="706" t="s">
        <v>34</v>
      </c>
      <c r="B199" s="209" t="s">
        <v>480</v>
      </c>
      <c r="C199" s="1253">
        <f t="shared" ref="C199:C200" si="216">SUM(D199:G199)</f>
        <v>25.5</v>
      </c>
      <c r="D199" s="1113">
        <v>0.5</v>
      </c>
      <c r="E199" s="1113">
        <v>25</v>
      </c>
      <c r="F199" s="1113">
        <v>0</v>
      </c>
      <c r="G199" s="1244">
        <v>0</v>
      </c>
      <c r="H199" s="1253">
        <f t="shared" ref="H199:H200" si="217">SUM(I199:L199)</f>
        <v>25.5</v>
      </c>
      <c r="I199" s="1113">
        <v>0.5</v>
      </c>
      <c r="J199" s="1113">
        <v>25</v>
      </c>
      <c r="K199" s="1113">
        <v>0</v>
      </c>
      <c r="L199" s="1244">
        <v>0</v>
      </c>
      <c r="M199" s="1253">
        <f t="shared" ref="M199:M200" si="218">SUM(N199:Q199)</f>
        <v>0</v>
      </c>
      <c r="N199" s="1113">
        <v>0</v>
      </c>
      <c r="O199" s="1113">
        <v>0</v>
      </c>
      <c r="P199" s="1113">
        <v>0</v>
      </c>
      <c r="Q199" s="1244">
        <v>0</v>
      </c>
      <c r="R199" s="986"/>
      <c r="S199" s="804"/>
    </row>
    <row r="200" spans="1:19" ht="60.75" customHeight="1" x14ac:dyDescent="0.25">
      <c r="A200" s="706" t="s">
        <v>115</v>
      </c>
      <c r="B200" s="209" t="s">
        <v>479</v>
      </c>
      <c r="C200" s="1253">
        <f t="shared" si="216"/>
        <v>77</v>
      </c>
      <c r="D200" s="1113">
        <v>77</v>
      </c>
      <c r="E200" s="1113">
        <v>0</v>
      </c>
      <c r="F200" s="1113">
        <v>0</v>
      </c>
      <c r="G200" s="1244">
        <v>0</v>
      </c>
      <c r="H200" s="1253">
        <f t="shared" si="217"/>
        <v>77</v>
      </c>
      <c r="I200" s="1113">
        <v>77</v>
      </c>
      <c r="J200" s="1113">
        <v>0</v>
      </c>
      <c r="K200" s="1113">
        <v>0</v>
      </c>
      <c r="L200" s="1244">
        <v>0</v>
      </c>
      <c r="M200" s="1253">
        <f t="shared" si="218"/>
        <v>18.3</v>
      </c>
      <c r="N200" s="1113">
        <v>18.3</v>
      </c>
      <c r="O200" s="1113">
        <v>0</v>
      </c>
      <c r="P200" s="1113">
        <v>0</v>
      </c>
      <c r="Q200" s="1244">
        <v>0</v>
      </c>
      <c r="R200" s="986"/>
      <c r="S200" s="804"/>
    </row>
    <row r="201" spans="1:19" ht="58.5" customHeight="1" x14ac:dyDescent="0.25">
      <c r="A201" s="716">
        <v>3</v>
      </c>
      <c r="B201" s="980" t="s">
        <v>481</v>
      </c>
      <c r="C201" s="1256">
        <f>SUM(D201:G201)</f>
        <v>0.5</v>
      </c>
      <c r="D201" s="1115">
        <f>SUM(D202)</f>
        <v>0.5</v>
      </c>
      <c r="E201" s="1115">
        <f t="shared" ref="E201:G201" si="219">SUM(E202)</f>
        <v>0</v>
      </c>
      <c r="F201" s="1115">
        <f t="shared" si="219"/>
        <v>0</v>
      </c>
      <c r="G201" s="1257">
        <f t="shared" si="219"/>
        <v>0</v>
      </c>
      <c r="H201" s="1256">
        <f>SUM(I201:L201)</f>
        <v>0.5</v>
      </c>
      <c r="I201" s="1115">
        <f t="shared" ref="I201:L201" si="220">SUM(I202)</f>
        <v>0.5</v>
      </c>
      <c r="J201" s="1115">
        <f t="shared" si="220"/>
        <v>0</v>
      </c>
      <c r="K201" s="1115">
        <f t="shared" si="220"/>
        <v>0</v>
      </c>
      <c r="L201" s="1257">
        <f t="shared" si="220"/>
        <v>0</v>
      </c>
      <c r="M201" s="1256">
        <f>SUM(N201:Q201)</f>
        <v>0</v>
      </c>
      <c r="N201" s="1115">
        <f t="shared" ref="N201:Q201" si="221">SUM(N202)</f>
        <v>0</v>
      </c>
      <c r="O201" s="1115">
        <f t="shared" si="221"/>
        <v>0</v>
      </c>
      <c r="P201" s="1115">
        <f t="shared" si="221"/>
        <v>0</v>
      </c>
      <c r="Q201" s="1257">
        <f t="shared" si="221"/>
        <v>0</v>
      </c>
      <c r="R201" s="986"/>
      <c r="S201" s="804"/>
    </row>
    <row r="202" spans="1:19" ht="48.75" customHeight="1" x14ac:dyDescent="0.25">
      <c r="A202" s="706" t="s">
        <v>40</v>
      </c>
      <c r="B202" s="209" t="s">
        <v>482</v>
      </c>
      <c r="C202" s="1253">
        <f>SUM(D202:G202)</f>
        <v>0.5</v>
      </c>
      <c r="D202" s="1113">
        <v>0.5</v>
      </c>
      <c r="E202" s="1113">
        <v>0</v>
      </c>
      <c r="F202" s="1113">
        <v>0</v>
      </c>
      <c r="G202" s="1244">
        <v>0</v>
      </c>
      <c r="H202" s="1253">
        <f t="shared" ref="H202:H203" si="222">SUM(I202:L202)</f>
        <v>0.5</v>
      </c>
      <c r="I202" s="1113">
        <v>0.5</v>
      </c>
      <c r="J202" s="1113">
        <v>0</v>
      </c>
      <c r="K202" s="1113">
        <v>0</v>
      </c>
      <c r="L202" s="1244">
        <v>0</v>
      </c>
      <c r="M202" s="1253">
        <f t="shared" ref="M202:M203" si="223">SUM(N202:Q202)</f>
        <v>0</v>
      </c>
      <c r="N202" s="1113">
        <v>0</v>
      </c>
      <c r="O202" s="1113">
        <v>0</v>
      </c>
      <c r="P202" s="1113">
        <v>0</v>
      </c>
      <c r="Q202" s="1244">
        <v>0</v>
      </c>
      <c r="R202" s="986"/>
      <c r="S202" s="804"/>
    </row>
    <row r="203" spans="1:19" ht="37.5" customHeight="1" x14ac:dyDescent="0.25">
      <c r="A203" s="852" t="s">
        <v>389</v>
      </c>
      <c r="B203" s="981" t="s">
        <v>483</v>
      </c>
      <c r="C203" s="1256">
        <f>SUM(D203:G203)</f>
        <v>0</v>
      </c>
      <c r="D203" s="1115">
        <v>0</v>
      </c>
      <c r="E203" s="1115">
        <v>0</v>
      </c>
      <c r="F203" s="1115">
        <v>0</v>
      </c>
      <c r="G203" s="1257">
        <v>0</v>
      </c>
      <c r="H203" s="1256">
        <f t="shared" si="222"/>
        <v>0</v>
      </c>
      <c r="I203" s="1115">
        <v>0</v>
      </c>
      <c r="J203" s="1115">
        <v>0</v>
      </c>
      <c r="K203" s="1115">
        <v>0</v>
      </c>
      <c r="L203" s="1257">
        <v>0</v>
      </c>
      <c r="M203" s="1256">
        <f t="shared" si="223"/>
        <v>0</v>
      </c>
      <c r="N203" s="1115">
        <v>0</v>
      </c>
      <c r="O203" s="1115">
        <v>0</v>
      </c>
      <c r="P203" s="1115">
        <v>0</v>
      </c>
      <c r="Q203" s="1257">
        <v>0</v>
      </c>
      <c r="R203" s="986"/>
      <c r="S203" s="804"/>
    </row>
    <row r="204" spans="1:19" ht="24.75" customHeight="1" thickBot="1" x14ac:dyDescent="0.3">
      <c r="A204" s="982"/>
      <c r="B204" s="921" t="s">
        <v>102</v>
      </c>
      <c r="C204" s="1041">
        <f>SUM(D204:G204)</f>
        <v>549</v>
      </c>
      <c r="D204" s="1236">
        <f>D196+D198+D201+D203</f>
        <v>524</v>
      </c>
      <c r="E204" s="1236">
        <f t="shared" ref="E204:G204" si="224">E196+E198+E201+E203</f>
        <v>25</v>
      </c>
      <c r="F204" s="1236">
        <f t="shared" si="224"/>
        <v>0</v>
      </c>
      <c r="G204" s="1237">
        <f t="shared" si="224"/>
        <v>0</v>
      </c>
      <c r="H204" s="1041">
        <f>SUM(I204:L204)</f>
        <v>549</v>
      </c>
      <c r="I204" s="1236">
        <f t="shared" ref="I204:L204" si="225">I196+I198+I201+I203</f>
        <v>524</v>
      </c>
      <c r="J204" s="1236">
        <f t="shared" si="225"/>
        <v>25</v>
      </c>
      <c r="K204" s="1236">
        <f t="shared" si="225"/>
        <v>0</v>
      </c>
      <c r="L204" s="1237">
        <f t="shared" si="225"/>
        <v>0</v>
      </c>
      <c r="M204" s="1041">
        <f>SUM(N204:Q204)</f>
        <v>279.90000000000003</v>
      </c>
      <c r="N204" s="1236">
        <f t="shared" ref="N204:Q204" si="226">N196+N198+N201+N203</f>
        <v>279.90000000000003</v>
      </c>
      <c r="O204" s="1236">
        <f t="shared" si="226"/>
        <v>0</v>
      </c>
      <c r="P204" s="1236">
        <f t="shared" si="226"/>
        <v>0</v>
      </c>
      <c r="Q204" s="1237">
        <f t="shared" si="226"/>
        <v>0</v>
      </c>
      <c r="R204" s="987">
        <f>M204/C204*100</f>
        <v>50.983606557377058</v>
      </c>
      <c r="S204" s="804"/>
    </row>
    <row r="205" spans="1:19" ht="27.75" customHeight="1" thickBot="1" x14ac:dyDescent="0.3">
      <c r="A205" s="1514" t="s">
        <v>471</v>
      </c>
      <c r="B205" s="1515"/>
      <c r="C205" s="1515"/>
      <c r="D205" s="1515"/>
      <c r="E205" s="1515"/>
      <c r="F205" s="1515"/>
      <c r="G205" s="1515"/>
      <c r="H205" s="1515"/>
      <c r="I205" s="1515"/>
      <c r="J205" s="1515"/>
      <c r="K205" s="1515"/>
      <c r="L205" s="1515"/>
      <c r="M205" s="1515"/>
      <c r="N205" s="1515"/>
      <c r="O205" s="1515"/>
      <c r="P205" s="1515"/>
      <c r="Q205" s="1515"/>
      <c r="R205" s="1516"/>
      <c r="S205" s="804"/>
    </row>
    <row r="206" spans="1:19" ht="48" customHeight="1" x14ac:dyDescent="0.25">
      <c r="A206" s="988" t="s">
        <v>170</v>
      </c>
      <c r="B206" s="989" t="s">
        <v>472</v>
      </c>
      <c r="C206" s="1247">
        <f t="shared" ref="C206:C209" si="227">SUM(D206:G206)</f>
        <v>10</v>
      </c>
      <c r="D206" s="1248">
        <f>SUM(D207:D209)</f>
        <v>10</v>
      </c>
      <c r="E206" s="1248">
        <f t="shared" ref="E206:G206" si="228">SUM(E207:E209)</f>
        <v>0</v>
      </c>
      <c r="F206" s="1248">
        <f t="shared" si="228"/>
        <v>0</v>
      </c>
      <c r="G206" s="1249">
        <f t="shared" si="228"/>
        <v>0</v>
      </c>
      <c r="H206" s="1247">
        <f t="shared" ref="H206:H209" si="229">SUM(I206:L206)</f>
        <v>10</v>
      </c>
      <c r="I206" s="1248">
        <f t="shared" ref="I206:L206" si="230">SUM(I207:I209)</f>
        <v>10</v>
      </c>
      <c r="J206" s="1248">
        <f t="shared" si="230"/>
        <v>0</v>
      </c>
      <c r="K206" s="1248">
        <f t="shared" si="230"/>
        <v>0</v>
      </c>
      <c r="L206" s="1249">
        <f t="shared" si="230"/>
        <v>0</v>
      </c>
      <c r="M206" s="1247">
        <f t="shared" ref="M206:M209" si="231">SUM(N206:Q206)</f>
        <v>0</v>
      </c>
      <c r="N206" s="1248">
        <f t="shared" ref="N206:Q206" si="232">SUM(N207:N209)</f>
        <v>0</v>
      </c>
      <c r="O206" s="1248">
        <f t="shared" si="232"/>
        <v>0</v>
      </c>
      <c r="P206" s="1248">
        <f t="shared" si="232"/>
        <v>0</v>
      </c>
      <c r="Q206" s="1249">
        <f t="shared" si="232"/>
        <v>0</v>
      </c>
      <c r="R206" s="993"/>
      <c r="S206" s="804"/>
    </row>
    <row r="207" spans="1:19" ht="17.25" hidden="1" customHeight="1" x14ac:dyDescent="0.25">
      <c r="A207" s="854" t="s">
        <v>26</v>
      </c>
      <c r="B207" s="990" t="s">
        <v>473</v>
      </c>
      <c r="C207" s="1029">
        <f t="shared" si="227"/>
        <v>0</v>
      </c>
      <c r="D207" s="1113">
        <v>0</v>
      </c>
      <c r="E207" s="1113">
        <v>0</v>
      </c>
      <c r="F207" s="1113">
        <v>0</v>
      </c>
      <c r="G207" s="1244">
        <v>0</v>
      </c>
      <c r="H207" s="1029">
        <f t="shared" si="229"/>
        <v>0</v>
      </c>
      <c r="I207" s="1113">
        <v>0</v>
      </c>
      <c r="J207" s="1113">
        <v>0</v>
      </c>
      <c r="K207" s="1113">
        <v>0</v>
      </c>
      <c r="L207" s="1244">
        <v>0</v>
      </c>
      <c r="M207" s="1029">
        <f t="shared" si="231"/>
        <v>0</v>
      </c>
      <c r="N207" s="1113">
        <v>0</v>
      </c>
      <c r="O207" s="1113">
        <v>0</v>
      </c>
      <c r="P207" s="1113">
        <v>0</v>
      </c>
      <c r="Q207" s="1244">
        <v>0</v>
      </c>
      <c r="R207" s="994"/>
      <c r="S207" s="804"/>
    </row>
    <row r="208" spans="1:19" ht="12.75" hidden="1" customHeight="1" x14ac:dyDescent="0.25">
      <c r="A208" s="854" t="s">
        <v>27</v>
      </c>
      <c r="B208" s="990" t="s">
        <v>474</v>
      </c>
      <c r="C208" s="1029">
        <f t="shared" si="227"/>
        <v>0</v>
      </c>
      <c r="D208" s="1113">
        <v>0</v>
      </c>
      <c r="E208" s="1113">
        <v>0</v>
      </c>
      <c r="F208" s="1113">
        <v>0</v>
      </c>
      <c r="G208" s="1244">
        <v>0</v>
      </c>
      <c r="H208" s="1029">
        <f t="shared" si="229"/>
        <v>0</v>
      </c>
      <c r="I208" s="1113">
        <v>0</v>
      </c>
      <c r="J208" s="1113">
        <v>0</v>
      </c>
      <c r="K208" s="1113">
        <v>0</v>
      </c>
      <c r="L208" s="1244">
        <v>0</v>
      </c>
      <c r="M208" s="1029">
        <f t="shared" si="231"/>
        <v>0</v>
      </c>
      <c r="N208" s="1113">
        <v>0</v>
      </c>
      <c r="O208" s="1113">
        <v>0</v>
      </c>
      <c r="P208" s="1113">
        <v>0</v>
      </c>
      <c r="Q208" s="1244">
        <v>0</v>
      </c>
      <c r="R208" s="994"/>
      <c r="S208" s="804"/>
    </row>
    <row r="209" spans="1:19" ht="13.5" hidden="1" customHeight="1" x14ac:dyDescent="0.25">
      <c r="A209" s="854" t="s">
        <v>27</v>
      </c>
      <c r="B209" s="990" t="s">
        <v>475</v>
      </c>
      <c r="C209" s="1029">
        <f t="shared" si="227"/>
        <v>10</v>
      </c>
      <c r="D209" s="1113">
        <v>10</v>
      </c>
      <c r="E209" s="1113">
        <v>0</v>
      </c>
      <c r="F209" s="1113">
        <v>0</v>
      </c>
      <c r="G209" s="1244">
        <v>0</v>
      </c>
      <c r="H209" s="1029">
        <f t="shared" si="229"/>
        <v>10</v>
      </c>
      <c r="I209" s="1113">
        <v>10</v>
      </c>
      <c r="J209" s="1113">
        <v>0</v>
      </c>
      <c r="K209" s="1113">
        <v>0</v>
      </c>
      <c r="L209" s="1244">
        <v>0</v>
      </c>
      <c r="M209" s="1029">
        <f t="shared" si="231"/>
        <v>0</v>
      </c>
      <c r="N209" s="1113">
        <v>0</v>
      </c>
      <c r="O209" s="1113">
        <v>0</v>
      </c>
      <c r="P209" s="1113">
        <v>0</v>
      </c>
      <c r="Q209" s="1244">
        <v>0</v>
      </c>
      <c r="R209" s="994"/>
      <c r="S209" s="804"/>
    </row>
    <row r="210" spans="1:19" ht="24.75" customHeight="1" x14ac:dyDescent="0.25">
      <c r="A210" s="855" t="s">
        <v>171</v>
      </c>
      <c r="B210" s="991" t="s">
        <v>466</v>
      </c>
      <c r="C210" s="1028">
        <f>SUM(D210:G210)</f>
        <v>0</v>
      </c>
      <c r="D210" s="1115">
        <v>0</v>
      </c>
      <c r="E210" s="1115">
        <v>0</v>
      </c>
      <c r="F210" s="1115">
        <v>0</v>
      </c>
      <c r="G210" s="1257">
        <v>0</v>
      </c>
      <c r="H210" s="1028">
        <v>0</v>
      </c>
      <c r="I210" s="1115">
        <v>0</v>
      </c>
      <c r="J210" s="1115">
        <v>0</v>
      </c>
      <c r="K210" s="1115">
        <v>0</v>
      </c>
      <c r="L210" s="1257">
        <v>0</v>
      </c>
      <c r="M210" s="1028">
        <v>0</v>
      </c>
      <c r="N210" s="1115">
        <v>0</v>
      </c>
      <c r="O210" s="1115">
        <v>0</v>
      </c>
      <c r="P210" s="1115">
        <v>0</v>
      </c>
      <c r="Q210" s="1257">
        <v>0</v>
      </c>
      <c r="R210" s="995"/>
      <c r="S210" s="804"/>
    </row>
    <row r="211" spans="1:19" ht="22.5" customHeight="1" thickBot="1" x14ac:dyDescent="0.3">
      <c r="A211" s="992"/>
      <c r="B211" s="921" t="s">
        <v>102</v>
      </c>
      <c r="C211" s="1041">
        <f>SUM(D211:G211)</f>
        <v>10</v>
      </c>
      <c r="D211" s="1236">
        <f>D206+D210</f>
        <v>10</v>
      </c>
      <c r="E211" s="1258">
        <f t="shared" ref="E211:G211" si="233">E206+E210</f>
        <v>0</v>
      </c>
      <c r="F211" s="1258">
        <f t="shared" si="233"/>
        <v>0</v>
      </c>
      <c r="G211" s="1259">
        <f t="shared" si="233"/>
        <v>0</v>
      </c>
      <c r="H211" s="1260">
        <f>SUM(I211:L211)</f>
        <v>10</v>
      </c>
      <c r="I211" s="1261">
        <f t="shared" ref="I211:L211" si="234">I206+I210</f>
        <v>10</v>
      </c>
      <c r="J211" s="1258">
        <f t="shared" si="234"/>
        <v>0</v>
      </c>
      <c r="K211" s="1258">
        <f t="shared" si="234"/>
        <v>0</v>
      </c>
      <c r="L211" s="1259">
        <f t="shared" si="234"/>
        <v>0</v>
      </c>
      <c r="M211" s="1262">
        <f>SUM(N211:Q211)</f>
        <v>0</v>
      </c>
      <c r="N211" s="1258">
        <f t="shared" ref="N211:Q211" si="235">N206+N210</f>
        <v>0</v>
      </c>
      <c r="O211" s="1258">
        <f t="shared" si="235"/>
        <v>0</v>
      </c>
      <c r="P211" s="1258">
        <f t="shared" si="235"/>
        <v>0</v>
      </c>
      <c r="Q211" s="1259">
        <f t="shared" si="235"/>
        <v>0</v>
      </c>
      <c r="R211" s="987">
        <f>M211/C211*100</f>
        <v>0</v>
      </c>
      <c r="S211" s="804"/>
    </row>
    <row r="212" spans="1:19" ht="24" customHeight="1" thickBot="1" x14ac:dyDescent="0.3">
      <c r="A212" s="1514" t="s">
        <v>349</v>
      </c>
      <c r="B212" s="1515"/>
      <c r="C212" s="1515"/>
      <c r="D212" s="1515"/>
      <c r="E212" s="1515"/>
      <c r="F212" s="1515"/>
      <c r="G212" s="1515"/>
      <c r="H212" s="1515"/>
      <c r="I212" s="1515"/>
      <c r="J212" s="1515"/>
      <c r="K212" s="1515"/>
      <c r="L212" s="1515"/>
      <c r="M212" s="1515"/>
      <c r="N212" s="1515"/>
      <c r="O212" s="1515"/>
      <c r="P212" s="1515"/>
      <c r="Q212" s="1515"/>
      <c r="R212" s="1516"/>
      <c r="S212" s="804"/>
    </row>
    <row r="213" spans="1:19" ht="27.75" customHeight="1" x14ac:dyDescent="0.25">
      <c r="A213" s="996"/>
      <c r="B213" s="997" t="s">
        <v>103</v>
      </c>
      <c r="C213" s="1038">
        <f>SUM(D213:G213)</f>
        <v>47021.4</v>
      </c>
      <c r="D213" s="1135">
        <f>D214+D215+D224+D229+D232+D234</f>
        <v>45807.9</v>
      </c>
      <c r="E213" s="1135">
        <f t="shared" ref="E213:G213" si="236">E214+E215+E224+E229+E232+E234</f>
        <v>1213.5</v>
      </c>
      <c r="F213" s="1135">
        <f t="shared" si="236"/>
        <v>0</v>
      </c>
      <c r="G213" s="1263">
        <f t="shared" si="236"/>
        <v>0</v>
      </c>
      <c r="H213" s="1038">
        <f>SUM(I213:L213)</f>
        <v>47021.4</v>
      </c>
      <c r="I213" s="1135">
        <f t="shared" ref="I213:L213" si="237">I214+I215+I224+I229+I232+I234</f>
        <v>45807.9</v>
      </c>
      <c r="J213" s="1135">
        <f t="shared" si="237"/>
        <v>1213.5</v>
      </c>
      <c r="K213" s="1135">
        <f t="shared" si="237"/>
        <v>0</v>
      </c>
      <c r="L213" s="1263">
        <f t="shared" si="237"/>
        <v>0</v>
      </c>
      <c r="M213" s="1038">
        <f>SUM(N213:Q213)</f>
        <v>24351</v>
      </c>
      <c r="N213" s="1135">
        <f t="shared" ref="N213:Q213" si="238">N214+N215+N224+N229+N232+N234</f>
        <v>24351</v>
      </c>
      <c r="O213" s="1135">
        <f t="shared" si="238"/>
        <v>0</v>
      </c>
      <c r="P213" s="1135">
        <f t="shared" si="238"/>
        <v>0</v>
      </c>
      <c r="Q213" s="1263">
        <f t="shared" si="238"/>
        <v>0</v>
      </c>
      <c r="R213" s="1006">
        <f>M213/C213*100</f>
        <v>51.787058658398088</v>
      </c>
      <c r="S213" s="804"/>
    </row>
    <row r="214" spans="1:19" ht="24" customHeight="1" x14ac:dyDescent="0.25">
      <c r="A214" s="856" t="s">
        <v>170</v>
      </c>
      <c r="B214" s="998" t="s">
        <v>639</v>
      </c>
      <c r="C214" s="1264">
        <f>SUM(D214:G214)</f>
        <v>0</v>
      </c>
      <c r="D214" s="1265">
        <v>0</v>
      </c>
      <c r="E214" s="1265">
        <v>0</v>
      </c>
      <c r="F214" s="1265">
        <v>0</v>
      </c>
      <c r="G214" s="1266">
        <v>0</v>
      </c>
      <c r="H214" s="1264">
        <f>SUM(I214:L214)</f>
        <v>0</v>
      </c>
      <c r="I214" s="1265">
        <v>0</v>
      </c>
      <c r="J214" s="1265">
        <v>0</v>
      </c>
      <c r="K214" s="1265">
        <v>0</v>
      </c>
      <c r="L214" s="1266">
        <v>0</v>
      </c>
      <c r="M214" s="1264">
        <f>SUM(N214:Q214)</f>
        <v>0</v>
      </c>
      <c r="N214" s="1265">
        <v>0</v>
      </c>
      <c r="O214" s="1265">
        <v>0</v>
      </c>
      <c r="P214" s="1265">
        <v>0</v>
      </c>
      <c r="Q214" s="1266">
        <v>0</v>
      </c>
      <c r="R214" s="1007"/>
      <c r="S214" s="804"/>
    </row>
    <row r="215" spans="1:19" ht="29.25" customHeight="1" x14ac:dyDescent="0.25">
      <c r="A215" s="856" t="s">
        <v>171</v>
      </c>
      <c r="B215" s="998" t="s">
        <v>640</v>
      </c>
      <c r="C215" s="1264">
        <f>D215+E215+F215+G215</f>
        <v>44582</v>
      </c>
      <c r="D215" s="1265">
        <v>44582</v>
      </c>
      <c r="E215" s="1265">
        <v>0</v>
      </c>
      <c r="F215" s="1265">
        <v>0</v>
      </c>
      <c r="G215" s="1266">
        <v>0</v>
      </c>
      <c r="H215" s="1264">
        <f>I215+J215+K215+L215</f>
        <v>44582</v>
      </c>
      <c r="I215" s="1265">
        <v>44582</v>
      </c>
      <c r="J215" s="1265">
        <v>0</v>
      </c>
      <c r="K215" s="1265">
        <v>0</v>
      </c>
      <c r="L215" s="1266">
        <v>0</v>
      </c>
      <c r="M215" s="1264">
        <f>N215+O215+P215+Q215</f>
        <v>23186.2</v>
      </c>
      <c r="N215" s="1265">
        <v>23186.2</v>
      </c>
      <c r="O215" s="1265">
        <v>0</v>
      </c>
      <c r="P215" s="1265">
        <v>0</v>
      </c>
      <c r="Q215" s="1266">
        <v>0</v>
      </c>
      <c r="R215" s="1007"/>
      <c r="S215" s="804"/>
    </row>
    <row r="216" spans="1:19" ht="24" hidden="1" customHeight="1" x14ac:dyDescent="0.25">
      <c r="A216" s="857" t="s">
        <v>34</v>
      </c>
      <c r="B216" s="213" t="s">
        <v>104</v>
      </c>
      <c r="C216" s="1256">
        <f t="shared" ref="C216:C223" si="239">D216+E216+F216</f>
        <v>60</v>
      </c>
      <c r="D216" s="796">
        <v>60</v>
      </c>
      <c r="E216" s="1267"/>
      <c r="F216" s="1267"/>
      <c r="G216" s="1268"/>
      <c r="H216" s="1256">
        <f t="shared" ref="H216:H225" si="240">I216+J216+K216</f>
        <v>60</v>
      </c>
      <c r="I216" s="796">
        <v>60</v>
      </c>
      <c r="J216" s="1267"/>
      <c r="K216" s="1267"/>
      <c r="L216" s="1268"/>
      <c r="M216" s="1256">
        <f t="shared" ref="M216:M223" si="241">N216+O216+P216</f>
        <v>0</v>
      </c>
      <c r="N216" s="796"/>
      <c r="O216" s="1267"/>
      <c r="P216" s="1267"/>
      <c r="Q216" s="1268"/>
      <c r="R216" s="985"/>
      <c r="S216" s="804"/>
    </row>
    <row r="217" spans="1:19" ht="30" hidden="1" customHeight="1" x14ac:dyDescent="0.25">
      <c r="A217" s="857" t="s">
        <v>115</v>
      </c>
      <c r="B217" s="213" t="s">
        <v>105</v>
      </c>
      <c r="C217" s="1253">
        <f t="shared" si="239"/>
        <v>60</v>
      </c>
      <c r="D217" s="795">
        <v>60</v>
      </c>
      <c r="E217" s="1254">
        <v>0</v>
      </c>
      <c r="F217" s="1254">
        <v>0</v>
      </c>
      <c r="G217" s="1255">
        <v>0</v>
      </c>
      <c r="H217" s="1253">
        <f t="shared" si="240"/>
        <v>60</v>
      </c>
      <c r="I217" s="795">
        <v>60</v>
      </c>
      <c r="J217" s="1254">
        <v>0</v>
      </c>
      <c r="K217" s="1254">
        <v>0</v>
      </c>
      <c r="L217" s="1255">
        <v>0</v>
      </c>
      <c r="M217" s="1253">
        <f t="shared" si="241"/>
        <v>0</v>
      </c>
      <c r="N217" s="795">
        <v>0</v>
      </c>
      <c r="O217" s="1254">
        <v>0</v>
      </c>
      <c r="P217" s="1254">
        <v>0</v>
      </c>
      <c r="Q217" s="1255">
        <v>0</v>
      </c>
      <c r="R217" s="985"/>
      <c r="S217" s="804"/>
    </row>
    <row r="218" spans="1:19" ht="30" hidden="1" customHeight="1" x14ac:dyDescent="0.25">
      <c r="A218" s="857" t="s">
        <v>116</v>
      </c>
      <c r="B218" s="213" t="s">
        <v>106</v>
      </c>
      <c r="C218" s="1253">
        <f t="shared" si="239"/>
        <v>175</v>
      </c>
      <c r="D218" s="795">
        <v>175</v>
      </c>
      <c r="E218" s="1254">
        <v>0</v>
      </c>
      <c r="F218" s="1254">
        <v>0</v>
      </c>
      <c r="G218" s="1255">
        <v>0</v>
      </c>
      <c r="H218" s="1253">
        <f t="shared" si="240"/>
        <v>175</v>
      </c>
      <c r="I218" s="795">
        <v>175</v>
      </c>
      <c r="J218" s="1254">
        <v>0</v>
      </c>
      <c r="K218" s="1254">
        <v>0</v>
      </c>
      <c r="L218" s="1255">
        <v>0</v>
      </c>
      <c r="M218" s="1253">
        <f t="shared" si="241"/>
        <v>0</v>
      </c>
      <c r="N218" s="795">
        <v>0</v>
      </c>
      <c r="O218" s="1254">
        <v>0</v>
      </c>
      <c r="P218" s="1254">
        <v>0</v>
      </c>
      <c r="Q218" s="1255">
        <v>0</v>
      </c>
      <c r="R218" s="985"/>
      <c r="S218" s="804"/>
    </row>
    <row r="219" spans="1:19" ht="30" hidden="1" customHeight="1" x14ac:dyDescent="0.25">
      <c r="A219" s="857" t="s">
        <v>117</v>
      </c>
      <c r="B219" s="213" t="s">
        <v>107</v>
      </c>
      <c r="C219" s="1253">
        <f t="shared" si="239"/>
        <v>0</v>
      </c>
      <c r="D219" s="795">
        <v>0</v>
      </c>
      <c r="E219" s="1254">
        <v>0</v>
      </c>
      <c r="F219" s="1254">
        <v>0</v>
      </c>
      <c r="G219" s="1255">
        <v>0</v>
      </c>
      <c r="H219" s="1253">
        <f t="shared" si="240"/>
        <v>0</v>
      </c>
      <c r="I219" s="795">
        <v>0</v>
      </c>
      <c r="J219" s="1254">
        <v>0</v>
      </c>
      <c r="K219" s="1254">
        <v>0</v>
      </c>
      <c r="L219" s="1255">
        <v>0</v>
      </c>
      <c r="M219" s="1253">
        <f t="shared" si="241"/>
        <v>0</v>
      </c>
      <c r="N219" s="795">
        <v>0</v>
      </c>
      <c r="O219" s="1254">
        <v>0</v>
      </c>
      <c r="P219" s="1254">
        <v>0</v>
      </c>
      <c r="Q219" s="1255">
        <v>0</v>
      </c>
      <c r="R219" s="985"/>
      <c r="S219" s="804"/>
    </row>
    <row r="220" spans="1:19" ht="30" hidden="1" customHeight="1" x14ac:dyDescent="0.25">
      <c r="A220" s="857" t="s">
        <v>118</v>
      </c>
      <c r="B220" s="213" t="s">
        <v>108</v>
      </c>
      <c r="C220" s="1253">
        <f t="shared" si="239"/>
        <v>50</v>
      </c>
      <c r="D220" s="795">
        <v>50</v>
      </c>
      <c r="E220" s="1254">
        <v>0</v>
      </c>
      <c r="F220" s="1254">
        <v>0</v>
      </c>
      <c r="G220" s="1255">
        <v>0</v>
      </c>
      <c r="H220" s="1253">
        <f t="shared" si="240"/>
        <v>50</v>
      </c>
      <c r="I220" s="795">
        <v>50</v>
      </c>
      <c r="J220" s="1254">
        <v>0</v>
      </c>
      <c r="K220" s="1254">
        <v>0</v>
      </c>
      <c r="L220" s="1255">
        <v>0</v>
      </c>
      <c r="M220" s="1253">
        <f t="shared" si="241"/>
        <v>0</v>
      </c>
      <c r="N220" s="795">
        <v>0</v>
      </c>
      <c r="O220" s="1254">
        <v>0</v>
      </c>
      <c r="P220" s="1254">
        <v>0</v>
      </c>
      <c r="Q220" s="1255">
        <v>0</v>
      </c>
      <c r="R220" s="985"/>
      <c r="S220" s="804"/>
    </row>
    <row r="221" spans="1:19" ht="30" hidden="1" customHeight="1" x14ac:dyDescent="0.25">
      <c r="A221" s="857" t="s">
        <v>119</v>
      </c>
      <c r="B221" s="213" t="s">
        <v>109</v>
      </c>
      <c r="C221" s="1253">
        <f t="shared" si="239"/>
        <v>300</v>
      </c>
      <c r="D221" s="795">
        <v>300</v>
      </c>
      <c r="E221" s="1254">
        <v>0</v>
      </c>
      <c r="F221" s="1254">
        <v>0</v>
      </c>
      <c r="G221" s="1255">
        <v>0</v>
      </c>
      <c r="H221" s="1253">
        <f t="shared" si="240"/>
        <v>300</v>
      </c>
      <c r="I221" s="795">
        <v>300</v>
      </c>
      <c r="J221" s="1254">
        <v>0</v>
      </c>
      <c r="K221" s="1254">
        <v>0</v>
      </c>
      <c r="L221" s="1255">
        <v>0</v>
      </c>
      <c r="M221" s="1253">
        <f t="shared" si="241"/>
        <v>0</v>
      </c>
      <c r="N221" s="795">
        <v>0</v>
      </c>
      <c r="O221" s="1254">
        <v>0</v>
      </c>
      <c r="P221" s="1254">
        <v>0</v>
      </c>
      <c r="Q221" s="1255">
        <v>0</v>
      </c>
      <c r="R221" s="985"/>
      <c r="S221" s="804"/>
    </row>
    <row r="222" spans="1:19" ht="30" hidden="1" customHeight="1" x14ac:dyDescent="0.25">
      <c r="A222" s="857" t="s">
        <v>120</v>
      </c>
      <c r="B222" s="213" t="s">
        <v>110</v>
      </c>
      <c r="C222" s="1253">
        <f t="shared" si="239"/>
        <v>315</v>
      </c>
      <c r="D222" s="795">
        <v>315</v>
      </c>
      <c r="E222" s="1254">
        <v>0</v>
      </c>
      <c r="F222" s="1254">
        <v>0</v>
      </c>
      <c r="G222" s="1255">
        <v>0</v>
      </c>
      <c r="H222" s="1253">
        <f t="shared" si="240"/>
        <v>315</v>
      </c>
      <c r="I222" s="795">
        <v>315</v>
      </c>
      <c r="J222" s="1254">
        <v>0</v>
      </c>
      <c r="K222" s="1254">
        <v>0</v>
      </c>
      <c r="L222" s="1255">
        <v>0</v>
      </c>
      <c r="M222" s="1253">
        <f t="shared" si="241"/>
        <v>0</v>
      </c>
      <c r="N222" s="795">
        <v>0</v>
      </c>
      <c r="O222" s="1254">
        <v>0</v>
      </c>
      <c r="P222" s="1254">
        <v>0</v>
      </c>
      <c r="Q222" s="1255">
        <v>0</v>
      </c>
      <c r="R222" s="985"/>
      <c r="S222" s="804"/>
    </row>
    <row r="223" spans="1:19" ht="30" hidden="1" customHeight="1" x14ac:dyDescent="0.25">
      <c r="A223" s="857" t="s">
        <v>121</v>
      </c>
      <c r="B223" s="213" t="s">
        <v>111</v>
      </c>
      <c r="C223" s="1253">
        <f t="shared" si="239"/>
        <v>0</v>
      </c>
      <c r="D223" s="795">
        <v>0</v>
      </c>
      <c r="E223" s="1254">
        <v>0</v>
      </c>
      <c r="F223" s="1254">
        <v>0</v>
      </c>
      <c r="G223" s="1255">
        <v>0</v>
      </c>
      <c r="H223" s="1253">
        <f t="shared" si="240"/>
        <v>0</v>
      </c>
      <c r="I223" s="795">
        <v>0</v>
      </c>
      <c r="J223" s="1254">
        <v>0</v>
      </c>
      <c r="K223" s="1254">
        <v>0</v>
      </c>
      <c r="L223" s="1255">
        <v>0</v>
      </c>
      <c r="M223" s="1253">
        <f t="shared" si="241"/>
        <v>0</v>
      </c>
      <c r="N223" s="795">
        <v>0</v>
      </c>
      <c r="O223" s="1254">
        <v>0</v>
      </c>
      <c r="P223" s="1254">
        <v>0</v>
      </c>
      <c r="Q223" s="1255">
        <v>0</v>
      </c>
      <c r="R223" s="985"/>
      <c r="S223" s="804"/>
    </row>
    <row r="224" spans="1:19" ht="30" customHeight="1" x14ac:dyDescent="0.25">
      <c r="A224" s="856" t="s">
        <v>398</v>
      </c>
      <c r="B224" s="999" t="s">
        <v>641</v>
      </c>
      <c r="C224" s="1256">
        <f>SUM(D224:G224)</f>
        <v>36</v>
      </c>
      <c r="D224" s="796">
        <f>SUM(D225:D228)</f>
        <v>36</v>
      </c>
      <c r="E224" s="1267">
        <f t="shared" ref="E224:G224" si="242">SUM(E225:E228)</f>
        <v>0</v>
      </c>
      <c r="F224" s="1267">
        <f t="shared" si="242"/>
        <v>0</v>
      </c>
      <c r="G224" s="1268">
        <f t="shared" si="242"/>
        <v>0</v>
      </c>
      <c r="H224" s="1256">
        <f>SUM(I224:L224)</f>
        <v>36</v>
      </c>
      <c r="I224" s="796">
        <f t="shared" ref="I224:L224" si="243">SUM(I225:I228)</f>
        <v>36</v>
      </c>
      <c r="J224" s="1267">
        <f t="shared" si="243"/>
        <v>0</v>
      </c>
      <c r="K224" s="1267">
        <f t="shared" si="243"/>
        <v>0</v>
      </c>
      <c r="L224" s="1268">
        <f t="shared" si="243"/>
        <v>0</v>
      </c>
      <c r="M224" s="1256">
        <f>SUM(N224:Q224)</f>
        <v>36</v>
      </c>
      <c r="N224" s="796">
        <f t="shared" ref="N224:Q224" si="244">SUM(N225:N228)</f>
        <v>36</v>
      </c>
      <c r="O224" s="1267">
        <f t="shared" si="244"/>
        <v>0</v>
      </c>
      <c r="P224" s="1267">
        <f t="shared" si="244"/>
        <v>0</v>
      </c>
      <c r="Q224" s="1268">
        <f t="shared" si="244"/>
        <v>0</v>
      </c>
      <c r="R224" s="985"/>
      <c r="S224" s="804"/>
    </row>
    <row r="225" spans="1:19" ht="30" customHeight="1" x14ac:dyDescent="0.25">
      <c r="A225" s="857" t="s">
        <v>40</v>
      </c>
      <c r="B225" s="213" t="s">
        <v>642</v>
      </c>
      <c r="C225" s="1253">
        <f>SUM(D225:G225)</f>
        <v>0</v>
      </c>
      <c r="D225" s="795">
        <v>0</v>
      </c>
      <c r="E225" s="1254">
        <v>0</v>
      </c>
      <c r="F225" s="1254">
        <v>0</v>
      </c>
      <c r="G225" s="1255">
        <v>0</v>
      </c>
      <c r="H225" s="1253">
        <f t="shared" si="240"/>
        <v>0</v>
      </c>
      <c r="I225" s="795">
        <v>0</v>
      </c>
      <c r="J225" s="1254">
        <v>0</v>
      </c>
      <c r="K225" s="1254">
        <v>0</v>
      </c>
      <c r="L225" s="1255">
        <v>0</v>
      </c>
      <c r="M225" s="1253">
        <f t="shared" ref="M225:M249" si="245">SUM(N225:Q225)</f>
        <v>0</v>
      </c>
      <c r="N225" s="795">
        <v>0</v>
      </c>
      <c r="O225" s="1254">
        <v>0</v>
      </c>
      <c r="P225" s="1254">
        <v>0</v>
      </c>
      <c r="Q225" s="1255">
        <v>0</v>
      </c>
      <c r="R225" s="985"/>
      <c r="S225" s="804"/>
    </row>
    <row r="226" spans="1:19" ht="30" customHeight="1" x14ac:dyDescent="0.25">
      <c r="A226" s="857" t="s">
        <v>35</v>
      </c>
      <c r="B226" s="213" t="s">
        <v>643</v>
      </c>
      <c r="C226" s="1253">
        <f t="shared" ref="C226:C249" si="246">SUM(D226:G226)</f>
        <v>0</v>
      </c>
      <c r="D226" s="1254">
        <v>0</v>
      </c>
      <c r="E226" s="1254">
        <v>0</v>
      </c>
      <c r="F226" s="1254">
        <v>0</v>
      </c>
      <c r="G226" s="1255">
        <v>0</v>
      </c>
      <c r="H226" s="1253">
        <f t="shared" ref="H226:H249" si="247">SUM(I226:L226)</f>
        <v>0</v>
      </c>
      <c r="I226" s="1254">
        <v>0</v>
      </c>
      <c r="J226" s="1254">
        <v>0</v>
      </c>
      <c r="K226" s="1254">
        <v>0</v>
      </c>
      <c r="L226" s="1255">
        <v>0</v>
      </c>
      <c r="M226" s="1253">
        <f t="shared" si="245"/>
        <v>0</v>
      </c>
      <c r="N226" s="1254">
        <v>0</v>
      </c>
      <c r="O226" s="1254">
        <v>0</v>
      </c>
      <c r="P226" s="1254">
        <v>0</v>
      </c>
      <c r="Q226" s="1255">
        <v>0</v>
      </c>
      <c r="R226" s="985"/>
      <c r="S226" s="804"/>
    </row>
    <row r="227" spans="1:19" ht="24.75" customHeight="1" x14ac:dyDescent="0.25">
      <c r="A227" s="858" t="s">
        <v>41</v>
      </c>
      <c r="B227" s="213" t="s">
        <v>644</v>
      </c>
      <c r="C227" s="1253">
        <f t="shared" si="246"/>
        <v>0</v>
      </c>
      <c r="D227" s="1254">
        <v>0</v>
      </c>
      <c r="E227" s="1254">
        <v>0</v>
      </c>
      <c r="F227" s="1254">
        <v>0</v>
      </c>
      <c r="G227" s="1255">
        <v>0</v>
      </c>
      <c r="H227" s="1253">
        <f t="shared" si="247"/>
        <v>0</v>
      </c>
      <c r="I227" s="1254">
        <v>0</v>
      </c>
      <c r="J227" s="1254">
        <v>0</v>
      </c>
      <c r="K227" s="1254">
        <v>0</v>
      </c>
      <c r="L227" s="1255">
        <v>0</v>
      </c>
      <c r="M227" s="1253">
        <f t="shared" si="245"/>
        <v>0</v>
      </c>
      <c r="N227" s="1254">
        <v>0</v>
      </c>
      <c r="O227" s="1254">
        <v>0</v>
      </c>
      <c r="P227" s="1254">
        <v>0</v>
      </c>
      <c r="Q227" s="1255">
        <v>0</v>
      </c>
      <c r="R227" s="985"/>
      <c r="S227" s="804"/>
    </row>
    <row r="228" spans="1:19" ht="30" customHeight="1" x14ac:dyDescent="0.25">
      <c r="A228" s="857" t="s">
        <v>42</v>
      </c>
      <c r="B228" s="213" t="s">
        <v>645</v>
      </c>
      <c r="C228" s="1253">
        <f t="shared" si="246"/>
        <v>36</v>
      </c>
      <c r="D228" s="1254">
        <v>36</v>
      </c>
      <c r="E228" s="1254">
        <v>0</v>
      </c>
      <c r="F228" s="1254">
        <v>0</v>
      </c>
      <c r="G228" s="1255">
        <v>0</v>
      </c>
      <c r="H228" s="1253">
        <f t="shared" si="247"/>
        <v>36</v>
      </c>
      <c r="I228" s="1254">
        <v>36</v>
      </c>
      <c r="J228" s="1254">
        <v>0</v>
      </c>
      <c r="K228" s="1254">
        <v>0</v>
      </c>
      <c r="L228" s="1255">
        <v>0</v>
      </c>
      <c r="M228" s="1253">
        <f t="shared" si="245"/>
        <v>36</v>
      </c>
      <c r="N228" s="1254">
        <v>36</v>
      </c>
      <c r="O228" s="1254">
        <v>0</v>
      </c>
      <c r="P228" s="1254">
        <v>0</v>
      </c>
      <c r="Q228" s="1255">
        <v>0</v>
      </c>
      <c r="R228" s="985"/>
      <c r="S228" s="804"/>
    </row>
    <row r="229" spans="1:19" ht="30" customHeight="1" x14ac:dyDescent="0.25">
      <c r="A229" s="856" t="s">
        <v>389</v>
      </c>
      <c r="B229" s="999" t="s">
        <v>646</v>
      </c>
      <c r="C229" s="983">
        <f t="shared" si="246"/>
        <v>1150.3</v>
      </c>
      <c r="D229" s="739">
        <f>SUM(D230:D231)</f>
        <v>1150.3</v>
      </c>
      <c r="E229" s="739">
        <f t="shared" ref="E229:G229" si="248">SUM(E230:E231)</f>
        <v>0</v>
      </c>
      <c r="F229" s="739">
        <f t="shared" si="248"/>
        <v>0</v>
      </c>
      <c r="G229" s="850">
        <f t="shared" si="248"/>
        <v>0</v>
      </c>
      <c r="H229" s="983">
        <f t="shared" si="247"/>
        <v>1150.3</v>
      </c>
      <c r="I229" s="739">
        <f t="shared" ref="I229:L229" si="249">SUM(I230:I231)</f>
        <v>1150.3</v>
      </c>
      <c r="J229" s="739">
        <f t="shared" si="249"/>
        <v>0</v>
      </c>
      <c r="K229" s="739">
        <f t="shared" si="249"/>
        <v>0</v>
      </c>
      <c r="L229" s="850">
        <f t="shared" si="249"/>
        <v>0</v>
      </c>
      <c r="M229" s="983">
        <f t="shared" si="245"/>
        <v>1128.8</v>
      </c>
      <c r="N229" s="739">
        <f t="shared" ref="N229:Q229" si="250">SUM(N230:N231)</f>
        <v>1128.8</v>
      </c>
      <c r="O229" s="739">
        <f t="shared" si="250"/>
        <v>0</v>
      </c>
      <c r="P229" s="739">
        <f t="shared" si="250"/>
        <v>0</v>
      </c>
      <c r="Q229" s="850">
        <f t="shared" si="250"/>
        <v>0</v>
      </c>
      <c r="R229" s="985"/>
      <c r="S229" s="804"/>
    </row>
    <row r="230" spans="1:19" ht="43.5" customHeight="1" x14ac:dyDescent="0.25">
      <c r="A230" s="857" t="s">
        <v>50</v>
      </c>
      <c r="B230" s="213" t="s">
        <v>647</v>
      </c>
      <c r="C230" s="1253">
        <f t="shared" si="246"/>
        <v>1150.3</v>
      </c>
      <c r="D230" s="1254">
        <v>1150.3</v>
      </c>
      <c r="E230" s="1254">
        <v>0</v>
      </c>
      <c r="F230" s="1254">
        <v>0</v>
      </c>
      <c r="G230" s="1255">
        <v>0</v>
      </c>
      <c r="H230" s="1253">
        <f t="shared" si="247"/>
        <v>1150.3</v>
      </c>
      <c r="I230" s="1254">
        <v>1150.3</v>
      </c>
      <c r="J230" s="1254">
        <v>0</v>
      </c>
      <c r="K230" s="1254">
        <v>0</v>
      </c>
      <c r="L230" s="1255">
        <v>0</v>
      </c>
      <c r="M230" s="1253">
        <f t="shared" si="245"/>
        <v>1128.8</v>
      </c>
      <c r="N230" s="1254">
        <v>1128.8</v>
      </c>
      <c r="O230" s="1254">
        <v>0</v>
      </c>
      <c r="P230" s="1254">
        <v>0</v>
      </c>
      <c r="Q230" s="1255">
        <v>0</v>
      </c>
      <c r="R230" s="985"/>
      <c r="S230" s="804"/>
    </row>
    <row r="231" spans="1:19" ht="24" customHeight="1" x14ac:dyDescent="0.25">
      <c r="A231" s="857" t="s">
        <v>51</v>
      </c>
      <c r="B231" s="213" t="s">
        <v>648</v>
      </c>
      <c r="C231" s="1253">
        <f t="shared" si="246"/>
        <v>0</v>
      </c>
      <c r="D231" s="1254">
        <v>0</v>
      </c>
      <c r="E231" s="1254">
        <v>0</v>
      </c>
      <c r="F231" s="1254">
        <v>0</v>
      </c>
      <c r="G231" s="1255">
        <v>0</v>
      </c>
      <c r="H231" s="1253">
        <f t="shared" si="247"/>
        <v>0</v>
      </c>
      <c r="I231" s="1254">
        <v>0</v>
      </c>
      <c r="J231" s="1254">
        <v>0</v>
      </c>
      <c r="K231" s="1254">
        <v>0</v>
      </c>
      <c r="L231" s="1255">
        <v>0</v>
      </c>
      <c r="M231" s="1253">
        <f t="shared" si="245"/>
        <v>0</v>
      </c>
      <c r="N231" s="1254">
        <v>0</v>
      </c>
      <c r="O231" s="1254">
        <v>0</v>
      </c>
      <c r="P231" s="1254">
        <v>0</v>
      </c>
      <c r="Q231" s="1255">
        <v>0</v>
      </c>
      <c r="R231" s="985"/>
      <c r="S231" s="804"/>
    </row>
    <row r="232" spans="1:19" ht="25.5" customHeight="1" x14ac:dyDescent="0.25">
      <c r="A232" s="856" t="s">
        <v>460</v>
      </c>
      <c r="B232" s="999" t="s">
        <v>649</v>
      </c>
      <c r="C232" s="1256">
        <f t="shared" si="246"/>
        <v>813.5</v>
      </c>
      <c r="D232" s="1267">
        <f>SUM(D233)</f>
        <v>0</v>
      </c>
      <c r="E232" s="1267">
        <f t="shared" ref="E232:G232" si="251">SUM(E233)</f>
        <v>813.5</v>
      </c>
      <c r="F232" s="1267">
        <f t="shared" si="251"/>
        <v>0</v>
      </c>
      <c r="G232" s="1268">
        <f t="shared" si="251"/>
        <v>0</v>
      </c>
      <c r="H232" s="1256">
        <f t="shared" si="247"/>
        <v>813.5</v>
      </c>
      <c r="I232" s="1267">
        <f t="shared" ref="I232:L232" si="252">SUM(I233)</f>
        <v>0</v>
      </c>
      <c r="J232" s="1267">
        <f t="shared" si="252"/>
        <v>813.5</v>
      </c>
      <c r="K232" s="1267">
        <f t="shared" si="252"/>
        <v>0</v>
      </c>
      <c r="L232" s="1268">
        <f t="shared" si="252"/>
        <v>0</v>
      </c>
      <c r="M232" s="1256">
        <f t="shared" si="245"/>
        <v>0</v>
      </c>
      <c r="N232" s="1267">
        <f t="shared" ref="N232:Q232" si="253">SUM(N233)</f>
        <v>0</v>
      </c>
      <c r="O232" s="1267">
        <f t="shared" si="253"/>
        <v>0</v>
      </c>
      <c r="P232" s="1267">
        <f t="shared" si="253"/>
        <v>0</v>
      </c>
      <c r="Q232" s="1268">
        <f t="shared" si="253"/>
        <v>0</v>
      </c>
      <c r="R232" s="985"/>
      <c r="S232" s="804"/>
    </row>
    <row r="233" spans="1:19" ht="39" customHeight="1" x14ac:dyDescent="0.25">
      <c r="A233" s="857" t="s">
        <v>62</v>
      </c>
      <c r="B233" s="213" t="s">
        <v>650</v>
      </c>
      <c r="C233" s="1253">
        <f t="shared" si="246"/>
        <v>813.5</v>
      </c>
      <c r="D233" s="1254">
        <v>0</v>
      </c>
      <c r="E233" s="1254">
        <v>813.5</v>
      </c>
      <c r="F233" s="1254">
        <v>0</v>
      </c>
      <c r="G233" s="1255">
        <v>0</v>
      </c>
      <c r="H233" s="1253">
        <f t="shared" si="247"/>
        <v>813.5</v>
      </c>
      <c r="I233" s="1254">
        <v>0</v>
      </c>
      <c r="J233" s="1254">
        <v>813.5</v>
      </c>
      <c r="K233" s="1254">
        <v>0</v>
      </c>
      <c r="L233" s="1255">
        <v>0</v>
      </c>
      <c r="M233" s="1253">
        <f t="shared" si="245"/>
        <v>0</v>
      </c>
      <c r="N233" s="1254">
        <v>0</v>
      </c>
      <c r="O233" s="1254">
        <v>0</v>
      </c>
      <c r="P233" s="1254">
        <v>0</v>
      </c>
      <c r="Q233" s="1255">
        <v>0</v>
      </c>
      <c r="R233" s="985"/>
      <c r="S233" s="804"/>
    </row>
    <row r="234" spans="1:19" ht="54" customHeight="1" x14ac:dyDescent="0.25">
      <c r="A234" s="856" t="s">
        <v>554</v>
      </c>
      <c r="B234" s="999" t="s">
        <v>651</v>
      </c>
      <c r="C234" s="1256">
        <f t="shared" si="246"/>
        <v>439.6</v>
      </c>
      <c r="D234" s="1267">
        <f>SUM(D235)</f>
        <v>39.6</v>
      </c>
      <c r="E234" s="1267">
        <f t="shared" ref="E234:G234" si="254">SUM(E235)</f>
        <v>400</v>
      </c>
      <c r="F234" s="1267">
        <f t="shared" si="254"/>
        <v>0</v>
      </c>
      <c r="G234" s="1268">
        <f t="shared" si="254"/>
        <v>0</v>
      </c>
      <c r="H234" s="1256">
        <f t="shared" si="247"/>
        <v>439.6</v>
      </c>
      <c r="I234" s="1267">
        <f t="shared" ref="I234:L234" si="255">SUM(I235)</f>
        <v>39.6</v>
      </c>
      <c r="J234" s="1267">
        <f t="shared" si="255"/>
        <v>400</v>
      </c>
      <c r="K234" s="1267">
        <f t="shared" si="255"/>
        <v>0</v>
      </c>
      <c r="L234" s="1268">
        <f t="shared" si="255"/>
        <v>0</v>
      </c>
      <c r="M234" s="1256">
        <f t="shared" si="245"/>
        <v>0</v>
      </c>
      <c r="N234" s="1267">
        <f t="shared" ref="N234:Q234" si="256">SUM(N235)</f>
        <v>0</v>
      </c>
      <c r="O234" s="1267">
        <f t="shared" si="256"/>
        <v>0</v>
      </c>
      <c r="P234" s="1267">
        <f t="shared" si="256"/>
        <v>0</v>
      </c>
      <c r="Q234" s="1268">
        <f t="shared" si="256"/>
        <v>0</v>
      </c>
      <c r="R234" s="985"/>
      <c r="S234" s="804"/>
    </row>
    <row r="235" spans="1:19" ht="24.75" customHeight="1" x14ac:dyDescent="0.25">
      <c r="A235" s="859" t="s">
        <v>68</v>
      </c>
      <c r="B235" s="213" t="s">
        <v>652</v>
      </c>
      <c r="C235" s="1253">
        <f t="shared" si="246"/>
        <v>439.6</v>
      </c>
      <c r="D235" s="1254">
        <v>39.6</v>
      </c>
      <c r="E235" s="1254">
        <v>400</v>
      </c>
      <c r="F235" s="1254">
        <v>0</v>
      </c>
      <c r="G235" s="1255">
        <v>0</v>
      </c>
      <c r="H235" s="1253">
        <f t="shared" si="247"/>
        <v>439.6</v>
      </c>
      <c r="I235" s="1254">
        <v>39.6</v>
      </c>
      <c r="J235" s="1254">
        <v>400</v>
      </c>
      <c r="K235" s="1254">
        <v>0</v>
      </c>
      <c r="L235" s="1255">
        <v>0</v>
      </c>
      <c r="M235" s="1253">
        <f t="shared" si="245"/>
        <v>0</v>
      </c>
      <c r="N235" s="1254">
        <v>0</v>
      </c>
      <c r="O235" s="1254">
        <v>0</v>
      </c>
      <c r="P235" s="1254">
        <v>0</v>
      </c>
      <c r="Q235" s="1255">
        <v>0</v>
      </c>
      <c r="R235" s="985"/>
      <c r="S235" s="804"/>
    </row>
    <row r="236" spans="1:19" ht="77.25" customHeight="1" x14ac:dyDescent="0.25">
      <c r="A236" s="860"/>
      <c r="B236" s="914" t="s">
        <v>653</v>
      </c>
      <c r="C236" s="127">
        <f t="shared" si="246"/>
        <v>0</v>
      </c>
      <c r="D236" s="126">
        <f>SUM(D237:D246)</f>
        <v>0</v>
      </c>
      <c r="E236" s="126">
        <f t="shared" ref="E236:G236" si="257">SUM(E237:E246)</f>
        <v>0</v>
      </c>
      <c r="F236" s="126">
        <f t="shared" si="257"/>
        <v>0</v>
      </c>
      <c r="G236" s="1005">
        <f t="shared" si="257"/>
        <v>0</v>
      </c>
      <c r="H236" s="127">
        <f t="shared" si="247"/>
        <v>0</v>
      </c>
      <c r="I236" s="126">
        <f t="shared" ref="I236:L236" si="258">SUM(I237:I246)</f>
        <v>0</v>
      </c>
      <c r="J236" s="126">
        <f t="shared" si="258"/>
        <v>0</v>
      </c>
      <c r="K236" s="126">
        <f t="shared" si="258"/>
        <v>0</v>
      </c>
      <c r="L236" s="1005">
        <f t="shared" si="258"/>
        <v>0</v>
      </c>
      <c r="M236" s="127">
        <f t="shared" si="245"/>
        <v>0</v>
      </c>
      <c r="N236" s="126">
        <f t="shared" ref="N236:Q236" si="259">SUM(N237:N246)</f>
        <v>0</v>
      </c>
      <c r="O236" s="126">
        <f t="shared" si="259"/>
        <v>0</v>
      </c>
      <c r="P236" s="126">
        <f t="shared" si="259"/>
        <v>0</v>
      </c>
      <c r="Q236" s="1005">
        <f t="shared" si="259"/>
        <v>0</v>
      </c>
      <c r="R236" s="1008" t="e">
        <f>M236/C236*100</f>
        <v>#DIV/0!</v>
      </c>
      <c r="S236" s="804"/>
    </row>
    <row r="237" spans="1:19" ht="39.75" customHeight="1" x14ac:dyDescent="0.25">
      <c r="A237" s="53">
        <v>1</v>
      </c>
      <c r="B237" s="1000" t="s">
        <v>376</v>
      </c>
      <c r="C237" s="929">
        <f t="shared" si="246"/>
        <v>0</v>
      </c>
      <c r="D237" s="798">
        <v>0</v>
      </c>
      <c r="E237" s="798">
        <v>0</v>
      </c>
      <c r="F237" s="798">
        <v>0</v>
      </c>
      <c r="G237" s="1004">
        <v>0</v>
      </c>
      <c r="H237" s="929">
        <f t="shared" si="247"/>
        <v>0</v>
      </c>
      <c r="I237" s="798">
        <v>0</v>
      </c>
      <c r="J237" s="798">
        <v>0</v>
      </c>
      <c r="K237" s="798">
        <v>0</v>
      </c>
      <c r="L237" s="1004">
        <v>0</v>
      </c>
      <c r="M237" s="929">
        <f t="shared" si="245"/>
        <v>0</v>
      </c>
      <c r="N237" s="798">
        <v>0</v>
      </c>
      <c r="O237" s="798">
        <v>0</v>
      </c>
      <c r="P237" s="798">
        <v>0</v>
      </c>
      <c r="Q237" s="1004">
        <v>0</v>
      </c>
      <c r="R237" s="1007"/>
      <c r="S237" s="804"/>
    </row>
    <row r="238" spans="1:19" ht="25.5" customHeight="1" x14ac:dyDescent="0.25">
      <c r="A238" s="857" t="s">
        <v>26</v>
      </c>
      <c r="B238" s="246" t="s">
        <v>124</v>
      </c>
      <c r="C238" s="983">
        <f t="shared" si="246"/>
        <v>0</v>
      </c>
      <c r="D238" s="797">
        <v>0</v>
      </c>
      <c r="E238" s="739"/>
      <c r="F238" s="739"/>
      <c r="G238" s="850"/>
      <c r="H238" s="983">
        <f t="shared" si="247"/>
        <v>0</v>
      </c>
      <c r="I238" s="797">
        <v>0</v>
      </c>
      <c r="J238" s="739"/>
      <c r="K238" s="739"/>
      <c r="L238" s="850"/>
      <c r="M238" s="983">
        <f t="shared" si="245"/>
        <v>0</v>
      </c>
      <c r="N238" s="797">
        <v>0</v>
      </c>
      <c r="O238" s="739"/>
      <c r="P238" s="739"/>
      <c r="Q238" s="850"/>
      <c r="R238" s="985"/>
      <c r="S238" s="804"/>
    </row>
    <row r="239" spans="1:19" x14ac:dyDescent="0.25">
      <c r="A239" s="857" t="s">
        <v>27</v>
      </c>
      <c r="B239" s="246" t="s">
        <v>125</v>
      </c>
      <c r="C239" s="983">
        <f t="shared" si="246"/>
        <v>0</v>
      </c>
      <c r="D239" s="797">
        <v>0</v>
      </c>
      <c r="E239" s="739"/>
      <c r="F239" s="739"/>
      <c r="G239" s="850"/>
      <c r="H239" s="983">
        <f t="shared" si="247"/>
        <v>0</v>
      </c>
      <c r="I239" s="797">
        <v>0</v>
      </c>
      <c r="J239" s="739"/>
      <c r="K239" s="739"/>
      <c r="L239" s="850"/>
      <c r="M239" s="983">
        <f t="shared" si="245"/>
        <v>0</v>
      </c>
      <c r="N239" s="797">
        <v>0</v>
      </c>
      <c r="O239" s="739"/>
      <c r="P239" s="739"/>
      <c r="Q239" s="850"/>
      <c r="R239" s="985"/>
      <c r="S239" s="804"/>
    </row>
    <row r="240" spans="1:19" x14ac:dyDescent="0.25">
      <c r="A240" s="857" t="s">
        <v>28</v>
      </c>
      <c r="B240" s="246" t="s">
        <v>126</v>
      </c>
      <c r="C240" s="983">
        <f t="shared" si="246"/>
        <v>0</v>
      </c>
      <c r="D240" s="797">
        <v>0</v>
      </c>
      <c r="E240" s="739"/>
      <c r="F240" s="739"/>
      <c r="G240" s="850"/>
      <c r="H240" s="983">
        <f t="shared" si="247"/>
        <v>0</v>
      </c>
      <c r="I240" s="797">
        <v>0</v>
      </c>
      <c r="J240" s="739"/>
      <c r="K240" s="739"/>
      <c r="L240" s="850"/>
      <c r="M240" s="983">
        <f t="shared" si="245"/>
        <v>0</v>
      </c>
      <c r="N240" s="797">
        <v>0</v>
      </c>
      <c r="O240" s="739"/>
      <c r="P240" s="739"/>
      <c r="Q240" s="850"/>
      <c r="R240" s="985"/>
      <c r="S240" s="804"/>
    </row>
    <row r="241" spans="1:19" ht="24" x14ac:dyDescent="0.25">
      <c r="A241" s="857" t="s">
        <v>29</v>
      </c>
      <c r="B241" s="246" t="s">
        <v>127</v>
      </c>
      <c r="C241" s="983">
        <f t="shared" si="246"/>
        <v>0</v>
      </c>
      <c r="D241" s="797">
        <v>0</v>
      </c>
      <c r="E241" s="739"/>
      <c r="F241" s="739"/>
      <c r="G241" s="850"/>
      <c r="H241" s="983">
        <f t="shared" si="247"/>
        <v>0</v>
      </c>
      <c r="I241" s="797">
        <v>0</v>
      </c>
      <c r="J241" s="739"/>
      <c r="K241" s="739"/>
      <c r="L241" s="850"/>
      <c r="M241" s="983">
        <f t="shared" si="245"/>
        <v>0</v>
      </c>
      <c r="N241" s="797">
        <v>0</v>
      </c>
      <c r="O241" s="739"/>
      <c r="P241" s="739"/>
      <c r="Q241" s="850"/>
      <c r="R241" s="985"/>
      <c r="S241" s="804"/>
    </row>
    <row r="242" spans="1:19" ht="36" x14ac:dyDescent="0.25">
      <c r="A242" s="325">
        <v>2</v>
      </c>
      <c r="B242" s="1001" t="s">
        <v>654</v>
      </c>
      <c r="C242" s="983">
        <f t="shared" si="246"/>
        <v>0</v>
      </c>
      <c r="D242" s="739">
        <v>0</v>
      </c>
      <c r="E242" s="739">
        <v>0</v>
      </c>
      <c r="F242" s="739">
        <v>0</v>
      </c>
      <c r="G242" s="850">
        <v>0</v>
      </c>
      <c r="H242" s="983">
        <f t="shared" si="247"/>
        <v>0</v>
      </c>
      <c r="I242" s="739">
        <v>0</v>
      </c>
      <c r="J242" s="739">
        <v>0</v>
      </c>
      <c r="K242" s="739">
        <v>0</v>
      </c>
      <c r="L242" s="850">
        <v>0</v>
      </c>
      <c r="M242" s="983">
        <f t="shared" si="245"/>
        <v>0</v>
      </c>
      <c r="N242" s="739">
        <v>0</v>
      </c>
      <c r="O242" s="739">
        <v>0</v>
      </c>
      <c r="P242" s="739">
        <v>0</v>
      </c>
      <c r="Q242" s="850">
        <v>0</v>
      </c>
      <c r="R242" s="985"/>
      <c r="S242" s="804"/>
    </row>
    <row r="243" spans="1:19" x14ac:dyDescent="0.25">
      <c r="A243" s="861" t="s">
        <v>34</v>
      </c>
      <c r="B243" s="246" t="s">
        <v>128</v>
      </c>
      <c r="C243" s="983">
        <f t="shared" si="246"/>
        <v>0</v>
      </c>
      <c r="D243" s="797">
        <v>0</v>
      </c>
      <c r="E243" s="739"/>
      <c r="F243" s="739"/>
      <c r="G243" s="850"/>
      <c r="H243" s="983">
        <f t="shared" si="247"/>
        <v>0</v>
      </c>
      <c r="I243" s="797">
        <v>0</v>
      </c>
      <c r="J243" s="739"/>
      <c r="K243" s="739"/>
      <c r="L243" s="850"/>
      <c r="M243" s="983">
        <f t="shared" si="245"/>
        <v>0</v>
      </c>
      <c r="N243" s="797">
        <v>0</v>
      </c>
      <c r="O243" s="739"/>
      <c r="P243" s="739"/>
      <c r="Q243" s="850"/>
      <c r="R243" s="985"/>
      <c r="S243" s="804"/>
    </row>
    <row r="244" spans="1:19" x14ac:dyDescent="0.25">
      <c r="A244" s="857" t="s">
        <v>115</v>
      </c>
      <c r="B244" s="246" t="s">
        <v>129</v>
      </c>
      <c r="C244" s="983">
        <f t="shared" si="246"/>
        <v>0</v>
      </c>
      <c r="D244" s="797">
        <v>0</v>
      </c>
      <c r="E244" s="739"/>
      <c r="F244" s="739"/>
      <c r="G244" s="850"/>
      <c r="H244" s="983">
        <f t="shared" si="247"/>
        <v>0</v>
      </c>
      <c r="I244" s="797">
        <v>0</v>
      </c>
      <c r="J244" s="739"/>
      <c r="K244" s="739"/>
      <c r="L244" s="850"/>
      <c r="M244" s="983">
        <f t="shared" si="245"/>
        <v>0</v>
      </c>
      <c r="N244" s="797">
        <v>0</v>
      </c>
      <c r="O244" s="739"/>
      <c r="P244" s="739"/>
      <c r="Q244" s="850"/>
      <c r="R244" s="985"/>
      <c r="S244" s="804"/>
    </row>
    <row r="245" spans="1:19" ht="24" x14ac:dyDescent="0.25">
      <c r="A245" s="325">
        <v>3</v>
      </c>
      <c r="B245" s="1001" t="s">
        <v>655</v>
      </c>
      <c r="C245" s="983">
        <f t="shared" si="246"/>
        <v>0</v>
      </c>
      <c r="D245" s="739">
        <v>0</v>
      </c>
      <c r="E245" s="739">
        <v>0</v>
      </c>
      <c r="F245" s="739">
        <v>0</v>
      </c>
      <c r="G245" s="850">
        <v>0</v>
      </c>
      <c r="H245" s="983">
        <v>0</v>
      </c>
      <c r="I245" s="739">
        <v>0</v>
      </c>
      <c r="J245" s="739">
        <v>0</v>
      </c>
      <c r="K245" s="739">
        <v>0</v>
      </c>
      <c r="L245" s="850">
        <v>0</v>
      </c>
      <c r="M245" s="983">
        <f t="shared" si="245"/>
        <v>0</v>
      </c>
      <c r="N245" s="739">
        <v>0</v>
      </c>
      <c r="O245" s="739">
        <v>0</v>
      </c>
      <c r="P245" s="739">
        <v>0</v>
      </c>
      <c r="Q245" s="850">
        <v>0</v>
      </c>
      <c r="R245" s="985"/>
      <c r="S245" s="804"/>
    </row>
    <row r="246" spans="1:19" ht="60" x14ac:dyDescent="0.25">
      <c r="A246" s="325">
        <v>4</v>
      </c>
      <c r="B246" s="1001" t="s">
        <v>656</v>
      </c>
      <c r="C246" s="983">
        <f t="shared" si="246"/>
        <v>0</v>
      </c>
      <c r="D246" s="794">
        <v>0</v>
      </c>
      <c r="E246" s="794">
        <v>0</v>
      </c>
      <c r="F246" s="794">
        <v>0</v>
      </c>
      <c r="G246" s="851">
        <v>0</v>
      </c>
      <c r="H246" s="983">
        <f t="shared" si="247"/>
        <v>0</v>
      </c>
      <c r="I246" s="794">
        <v>0</v>
      </c>
      <c r="J246" s="794">
        <v>0</v>
      </c>
      <c r="K246" s="794">
        <v>0</v>
      </c>
      <c r="L246" s="851">
        <v>0</v>
      </c>
      <c r="M246" s="983">
        <f t="shared" si="245"/>
        <v>0</v>
      </c>
      <c r="N246" s="794">
        <v>0</v>
      </c>
      <c r="O246" s="794">
        <v>0</v>
      </c>
      <c r="P246" s="794">
        <v>0</v>
      </c>
      <c r="Q246" s="851">
        <v>0</v>
      </c>
      <c r="R246" s="986"/>
      <c r="S246" s="804"/>
    </row>
    <row r="247" spans="1:19" ht="36" x14ac:dyDescent="0.25">
      <c r="A247" s="862"/>
      <c r="B247" s="1002" t="s">
        <v>657</v>
      </c>
      <c r="C247" s="1269">
        <f t="shared" si="246"/>
        <v>3000</v>
      </c>
      <c r="D247" s="1270">
        <f>SUM(D248)</f>
        <v>3000</v>
      </c>
      <c r="E247" s="1270">
        <f t="shared" ref="E247:G247" si="260">SUM(E248)</f>
        <v>0</v>
      </c>
      <c r="F247" s="1270">
        <f t="shared" si="260"/>
        <v>0</v>
      </c>
      <c r="G247" s="1271">
        <f t="shared" si="260"/>
        <v>0</v>
      </c>
      <c r="H247" s="1269">
        <f t="shared" si="247"/>
        <v>3000</v>
      </c>
      <c r="I247" s="1270">
        <f t="shared" ref="I247:L247" si="261">SUM(I248)</f>
        <v>3000</v>
      </c>
      <c r="J247" s="1270">
        <f t="shared" si="261"/>
        <v>0</v>
      </c>
      <c r="K247" s="1270">
        <f t="shared" si="261"/>
        <v>0</v>
      </c>
      <c r="L247" s="1271">
        <f t="shared" si="261"/>
        <v>0</v>
      </c>
      <c r="M247" s="1269">
        <f t="shared" si="245"/>
        <v>885.7</v>
      </c>
      <c r="N247" s="1270">
        <f t="shared" ref="N247:Q247" si="262">SUM(N248)</f>
        <v>885.7</v>
      </c>
      <c r="O247" s="1270">
        <f t="shared" si="262"/>
        <v>0</v>
      </c>
      <c r="P247" s="1270">
        <f t="shared" si="262"/>
        <v>0</v>
      </c>
      <c r="Q247" s="1271">
        <f t="shared" si="262"/>
        <v>0</v>
      </c>
      <c r="R247" s="1009">
        <f>M247/C247*100</f>
        <v>29.523333333333333</v>
      </c>
      <c r="S247" s="804"/>
    </row>
    <row r="248" spans="1:19" ht="24" x14ac:dyDescent="0.25">
      <c r="A248" s="863" t="s">
        <v>170</v>
      </c>
      <c r="B248" s="998" t="s">
        <v>413</v>
      </c>
      <c r="C248" s="1264">
        <f t="shared" si="246"/>
        <v>3000</v>
      </c>
      <c r="D248" s="1272">
        <v>3000</v>
      </c>
      <c r="E248" s="1272">
        <v>0</v>
      </c>
      <c r="F248" s="1272">
        <v>0</v>
      </c>
      <c r="G248" s="1273">
        <v>0</v>
      </c>
      <c r="H248" s="1264">
        <f t="shared" si="247"/>
        <v>3000</v>
      </c>
      <c r="I248" s="1272">
        <v>3000</v>
      </c>
      <c r="J248" s="1272">
        <v>0</v>
      </c>
      <c r="K248" s="1272">
        <v>0</v>
      </c>
      <c r="L248" s="1273">
        <v>0</v>
      </c>
      <c r="M248" s="1264">
        <f t="shared" si="245"/>
        <v>885.7</v>
      </c>
      <c r="N248" s="1272">
        <v>885.7</v>
      </c>
      <c r="O248" s="1272">
        <v>0</v>
      </c>
      <c r="P248" s="1272">
        <v>0</v>
      </c>
      <c r="Q248" s="1273">
        <v>0</v>
      </c>
      <c r="R248" s="1010"/>
      <c r="S248" s="804"/>
    </row>
    <row r="249" spans="1:19" ht="15.75" thickBot="1" x14ac:dyDescent="0.3">
      <c r="A249" s="1003"/>
      <c r="B249" s="942" t="s">
        <v>102</v>
      </c>
      <c r="C249" s="1041">
        <f t="shared" si="246"/>
        <v>50021.4</v>
      </c>
      <c r="D249" s="1236">
        <f>D213+D236+D247</f>
        <v>48807.9</v>
      </c>
      <c r="E249" s="1236">
        <f t="shared" ref="E249:G249" si="263">E213+E236+E247</f>
        <v>1213.5</v>
      </c>
      <c r="F249" s="1236">
        <f t="shared" si="263"/>
        <v>0</v>
      </c>
      <c r="G249" s="1237">
        <f t="shared" si="263"/>
        <v>0</v>
      </c>
      <c r="H249" s="1041">
        <f t="shared" si="247"/>
        <v>50021.4</v>
      </c>
      <c r="I249" s="1236">
        <f t="shared" ref="I249:L249" si="264">I213+I236+I247</f>
        <v>48807.9</v>
      </c>
      <c r="J249" s="1236">
        <f t="shared" si="264"/>
        <v>1213.5</v>
      </c>
      <c r="K249" s="1236">
        <f t="shared" si="264"/>
        <v>0</v>
      </c>
      <c r="L249" s="1237">
        <f t="shared" si="264"/>
        <v>0</v>
      </c>
      <c r="M249" s="1041">
        <f t="shared" si="245"/>
        <v>25236.7</v>
      </c>
      <c r="N249" s="1236">
        <f t="shared" ref="N249:Q249" si="265">N213+N236+N247</f>
        <v>25236.7</v>
      </c>
      <c r="O249" s="1236">
        <f t="shared" si="265"/>
        <v>0</v>
      </c>
      <c r="P249" s="1236">
        <f t="shared" si="265"/>
        <v>0</v>
      </c>
      <c r="Q249" s="1237">
        <f t="shared" si="265"/>
        <v>0</v>
      </c>
      <c r="R249" s="987">
        <f>M249/C249*100</f>
        <v>50.451806626763741</v>
      </c>
      <c r="S249" s="804"/>
    </row>
    <row r="250" spans="1:19" ht="24" customHeight="1" thickBot="1" x14ac:dyDescent="0.3">
      <c r="A250" s="1511" t="s">
        <v>542</v>
      </c>
      <c r="B250" s="1512"/>
      <c r="C250" s="1512"/>
      <c r="D250" s="1512"/>
      <c r="E250" s="1512"/>
      <c r="F250" s="1512"/>
      <c r="G250" s="1512"/>
      <c r="H250" s="1512"/>
      <c r="I250" s="1512"/>
      <c r="J250" s="1512"/>
      <c r="K250" s="1512"/>
      <c r="L250" s="1512"/>
      <c r="M250" s="1512"/>
      <c r="N250" s="1512"/>
      <c r="O250" s="1512"/>
      <c r="P250" s="1512"/>
      <c r="Q250" s="1512"/>
      <c r="R250" s="1513"/>
      <c r="S250" s="804"/>
    </row>
    <row r="251" spans="1:19" ht="66" customHeight="1" x14ac:dyDescent="0.25">
      <c r="A251" s="1011"/>
      <c r="B251" s="997" t="s">
        <v>543</v>
      </c>
      <c r="C251" s="1284">
        <f>SUM(D251:G251)</f>
        <v>26699.8</v>
      </c>
      <c r="D251" s="1285">
        <f>SUM(D265:D272)</f>
        <v>24622</v>
      </c>
      <c r="E251" s="1285">
        <f t="shared" ref="E251:G251" si="266">SUM(E265:E272)</f>
        <v>2077.8000000000002</v>
      </c>
      <c r="F251" s="1285">
        <f t="shared" si="266"/>
        <v>0</v>
      </c>
      <c r="G251" s="1286">
        <f t="shared" si="266"/>
        <v>0</v>
      </c>
      <c r="H251" s="1284">
        <f>SUM(I251:L251)</f>
        <v>26699.8</v>
      </c>
      <c r="I251" s="1285">
        <f t="shared" ref="I251:L251" si="267">SUM(I265:I272)</f>
        <v>24622</v>
      </c>
      <c r="J251" s="1285">
        <f t="shared" si="267"/>
        <v>2077.8000000000002</v>
      </c>
      <c r="K251" s="1285">
        <f t="shared" si="267"/>
        <v>0</v>
      </c>
      <c r="L251" s="1286">
        <f t="shared" si="267"/>
        <v>0</v>
      </c>
      <c r="M251" s="1284">
        <f>SUM(N251:Q251)</f>
        <v>13692.999999999998</v>
      </c>
      <c r="N251" s="1285">
        <f t="shared" ref="N251:Q251" si="268">SUM(N265:N272)</f>
        <v>13542.599999999999</v>
      </c>
      <c r="O251" s="1285">
        <f t="shared" si="268"/>
        <v>150.4</v>
      </c>
      <c r="P251" s="1285">
        <f t="shared" si="268"/>
        <v>0</v>
      </c>
      <c r="Q251" s="1286">
        <f t="shared" si="268"/>
        <v>0</v>
      </c>
      <c r="R251" s="1006">
        <f>M251/C251*100</f>
        <v>51.285028352272299</v>
      </c>
      <c r="S251" s="804"/>
    </row>
    <row r="252" spans="1:19" ht="24" hidden="1" customHeight="1" x14ac:dyDescent="0.25">
      <c r="A252" s="864" t="s">
        <v>26</v>
      </c>
      <c r="B252" s="213" t="s">
        <v>233</v>
      </c>
      <c r="C252" s="1276">
        <f t="shared" ref="C252:C264" si="269">D252+E252+F252</f>
        <v>0</v>
      </c>
      <c r="D252" s="1277">
        <v>0</v>
      </c>
      <c r="E252" s="1277"/>
      <c r="F252" s="1277"/>
      <c r="G252" s="1278"/>
      <c r="H252" s="1276">
        <f t="shared" ref="H252:H264" si="270">I252+J252+K252</f>
        <v>0</v>
      </c>
      <c r="I252" s="1277">
        <v>0</v>
      </c>
      <c r="J252" s="1277"/>
      <c r="K252" s="1277"/>
      <c r="L252" s="1278"/>
      <c r="M252" s="1276">
        <f t="shared" ref="M252:M264" si="271">N252+O252+P252</f>
        <v>0</v>
      </c>
      <c r="N252" s="1277">
        <v>0</v>
      </c>
      <c r="O252" s="1277"/>
      <c r="P252" s="1277"/>
      <c r="Q252" s="1278"/>
      <c r="R252" s="1019"/>
      <c r="S252" s="804"/>
    </row>
    <row r="253" spans="1:19" ht="36" hidden="1" customHeight="1" x14ac:dyDescent="0.25">
      <c r="A253" s="864" t="s">
        <v>26</v>
      </c>
      <c r="B253" s="213" t="s">
        <v>234</v>
      </c>
      <c r="C253" s="1276">
        <f t="shared" si="269"/>
        <v>0</v>
      </c>
      <c r="D253" s="1277">
        <v>0</v>
      </c>
      <c r="E253" s="1277"/>
      <c r="F253" s="1277"/>
      <c r="G253" s="1278"/>
      <c r="H253" s="1276">
        <f t="shared" si="270"/>
        <v>0</v>
      </c>
      <c r="I253" s="1277">
        <v>0</v>
      </c>
      <c r="J253" s="1277"/>
      <c r="K253" s="1277"/>
      <c r="L253" s="1278"/>
      <c r="M253" s="1276">
        <f t="shared" si="271"/>
        <v>0</v>
      </c>
      <c r="N253" s="1277">
        <v>0</v>
      </c>
      <c r="O253" s="1277"/>
      <c r="P253" s="1277"/>
      <c r="Q253" s="1278"/>
      <c r="R253" s="1019"/>
      <c r="S253" s="804"/>
    </row>
    <row r="254" spans="1:19" ht="4.5" hidden="1" customHeight="1" x14ac:dyDescent="0.25">
      <c r="A254" s="864" t="s">
        <v>27</v>
      </c>
      <c r="B254" s="213" t="s">
        <v>146</v>
      </c>
      <c r="C254" s="1276">
        <f t="shared" si="269"/>
        <v>0</v>
      </c>
      <c r="D254" s="1277">
        <v>0</v>
      </c>
      <c r="E254" s="1277"/>
      <c r="F254" s="1277"/>
      <c r="G254" s="1278"/>
      <c r="H254" s="1276">
        <f t="shared" si="270"/>
        <v>0</v>
      </c>
      <c r="I254" s="1277">
        <v>0</v>
      </c>
      <c r="J254" s="1277"/>
      <c r="K254" s="1277"/>
      <c r="L254" s="1278"/>
      <c r="M254" s="1276">
        <f t="shared" si="271"/>
        <v>0</v>
      </c>
      <c r="N254" s="1277">
        <v>0</v>
      </c>
      <c r="O254" s="1277"/>
      <c r="P254" s="1277"/>
      <c r="Q254" s="1278"/>
      <c r="R254" s="1019"/>
      <c r="S254" s="804"/>
    </row>
    <row r="255" spans="1:19" ht="39.75" hidden="1" customHeight="1" x14ac:dyDescent="0.25">
      <c r="A255" s="864" t="s">
        <v>27</v>
      </c>
      <c r="B255" s="213" t="s">
        <v>235</v>
      </c>
      <c r="C255" s="1276">
        <f t="shared" si="269"/>
        <v>0</v>
      </c>
      <c r="D255" s="1277">
        <v>0</v>
      </c>
      <c r="E255" s="1277"/>
      <c r="F255" s="1277"/>
      <c r="G255" s="1278"/>
      <c r="H255" s="1276">
        <f t="shared" si="270"/>
        <v>0</v>
      </c>
      <c r="I255" s="1277">
        <v>0</v>
      </c>
      <c r="J255" s="1277"/>
      <c r="K255" s="1277"/>
      <c r="L255" s="1278"/>
      <c r="M255" s="1276">
        <f t="shared" si="271"/>
        <v>0</v>
      </c>
      <c r="N255" s="1277">
        <v>0</v>
      </c>
      <c r="O255" s="1277"/>
      <c r="P255" s="1277"/>
      <c r="Q255" s="1278"/>
      <c r="R255" s="1019"/>
      <c r="S255" s="804"/>
    </row>
    <row r="256" spans="1:19" ht="36" hidden="1" x14ac:dyDescent="0.25">
      <c r="A256" s="865">
        <v>2</v>
      </c>
      <c r="B256" s="213" t="s">
        <v>236</v>
      </c>
      <c r="C256" s="1276">
        <f t="shared" si="269"/>
        <v>0</v>
      </c>
      <c r="D256" s="1277">
        <v>0</v>
      </c>
      <c r="E256" s="1277"/>
      <c r="F256" s="1277"/>
      <c r="G256" s="1278"/>
      <c r="H256" s="1276">
        <f t="shared" si="270"/>
        <v>0</v>
      </c>
      <c r="I256" s="1277">
        <v>0</v>
      </c>
      <c r="J256" s="1277"/>
      <c r="K256" s="1277"/>
      <c r="L256" s="1278"/>
      <c r="M256" s="1276">
        <f t="shared" si="271"/>
        <v>0</v>
      </c>
      <c r="N256" s="1277">
        <v>0</v>
      </c>
      <c r="O256" s="1277"/>
      <c r="P256" s="1277"/>
      <c r="Q256" s="1278"/>
      <c r="R256" s="1019"/>
      <c r="S256" s="804"/>
    </row>
    <row r="257" spans="1:20" ht="23.25" hidden="1" customHeight="1" x14ac:dyDescent="0.25">
      <c r="A257" s="866" t="s">
        <v>34</v>
      </c>
      <c r="B257" s="213" t="s">
        <v>237</v>
      </c>
      <c r="C257" s="1276">
        <f t="shared" si="269"/>
        <v>0</v>
      </c>
      <c r="D257" s="1277">
        <v>0</v>
      </c>
      <c r="E257" s="1277"/>
      <c r="F257" s="1277"/>
      <c r="G257" s="1278"/>
      <c r="H257" s="1276">
        <f t="shared" si="270"/>
        <v>0</v>
      </c>
      <c r="I257" s="1277">
        <v>0</v>
      </c>
      <c r="J257" s="1277"/>
      <c r="K257" s="1277"/>
      <c r="L257" s="1278"/>
      <c r="M257" s="1276">
        <f t="shared" si="271"/>
        <v>0</v>
      </c>
      <c r="N257" s="1277">
        <v>0</v>
      </c>
      <c r="O257" s="1277"/>
      <c r="P257" s="1277"/>
      <c r="Q257" s="1278"/>
      <c r="R257" s="1019"/>
      <c r="S257" s="804"/>
    </row>
    <row r="258" spans="1:20" ht="23.25" hidden="1" customHeight="1" x14ac:dyDescent="0.25">
      <c r="A258" s="866" t="s">
        <v>34</v>
      </c>
      <c r="B258" s="213" t="s">
        <v>238</v>
      </c>
      <c r="C258" s="1276">
        <f t="shared" si="269"/>
        <v>0</v>
      </c>
      <c r="D258" s="1277">
        <v>0</v>
      </c>
      <c r="E258" s="1277"/>
      <c r="F258" s="1277"/>
      <c r="G258" s="1278"/>
      <c r="H258" s="1276">
        <f t="shared" si="270"/>
        <v>0</v>
      </c>
      <c r="I258" s="1277">
        <v>0</v>
      </c>
      <c r="J258" s="1277"/>
      <c r="K258" s="1277"/>
      <c r="L258" s="1278"/>
      <c r="M258" s="1276">
        <f t="shared" si="271"/>
        <v>0</v>
      </c>
      <c r="N258" s="1277">
        <v>0</v>
      </c>
      <c r="O258" s="1277"/>
      <c r="P258" s="1277"/>
      <c r="Q258" s="1278"/>
      <c r="R258" s="1019"/>
      <c r="S258" s="804"/>
    </row>
    <row r="259" spans="1:20" ht="23.25" hidden="1" customHeight="1" x14ac:dyDescent="0.25">
      <c r="A259" s="864" t="s">
        <v>40</v>
      </c>
      <c r="B259" s="213" t="s">
        <v>147</v>
      </c>
      <c r="C259" s="1276">
        <f t="shared" si="269"/>
        <v>0</v>
      </c>
      <c r="D259" s="1277">
        <v>0</v>
      </c>
      <c r="E259" s="1277"/>
      <c r="F259" s="1277"/>
      <c r="G259" s="1278"/>
      <c r="H259" s="1276">
        <f t="shared" si="270"/>
        <v>0</v>
      </c>
      <c r="I259" s="1277">
        <v>0</v>
      </c>
      <c r="J259" s="1277"/>
      <c r="K259" s="1277"/>
      <c r="L259" s="1278"/>
      <c r="M259" s="1276">
        <f t="shared" si="271"/>
        <v>0</v>
      </c>
      <c r="N259" s="1277">
        <v>0</v>
      </c>
      <c r="O259" s="1277"/>
      <c r="P259" s="1277"/>
      <c r="Q259" s="1278"/>
      <c r="R259" s="1020"/>
      <c r="S259" s="804"/>
    </row>
    <row r="260" spans="1:20" ht="23.25" hidden="1" customHeight="1" x14ac:dyDescent="0.25">
      <c r="A260" s="864" t="s">
        <v>40</v>
      </c>
      <c r="B260" s="213" t="s">
        <v>239</v>
      </c>
      <c r="C260" s="1276">
        <f t="shared" si="269"/>
        <v>0</v>
      </c>
      <c r="D260" s="1277">
        <v>0</v>
      </c>
      <c r="E260" s="1277"/>
      <c r="F260" s="1277"/>
      <c r="G260" s="1278"/>
      <c r="H260" s="1276">
        <f t="shared" si="270"/>
        <v>0</v>
      </c>
      <c r="I260" s="1277">
        <v>0</v>
      </c>
      <c r="J260" s="1277"/>
      <c r="K260" s="1277"/>
      <c r="L260" s="1278"/>
      <c r="M260" s="1276">
        <f t="shared" si="271"/>
        <v>0</v>
      </c>
      <c r="N260" s="1277">
        <v>0</v>
      </c>
      <c r="O260" s="1277"/>
      <c r="P260" s="1277"/>
      <c r="Q260" s="1278"/>
      <c r="R260" s="1020"/>
      <c r="S260" s="804"/>
    </row>
    <row r="261" spans="1:20" ht="23.25" hidden="1" customHeight="1" x14ac:dyDescent="0.25">
      <c r="A261" s="868" t="s">
        <v>35</v>
      </c>
      <c r="B261" s="213" t="s">
        <v>148</v>
      </c>
      <c r="C261" s="1276">
        <f t="shared" si="269"/>
        <v>0</v>
      </c>
      <c r="D261" s="1277">
        <v>0</v>
      </c>
      <c r="E261" s="1277"/>
      <c r="F261" s="1277"/>
      <c r="G261" s="1278"/>
      <c r="H261" s="1276">
        <f t="shared" si="270"/>
        <v>0</v>
      </c>
      <c r="I261" s="1277">
        <v>0</v>
      </c>
      <c r="J261" s="1277"/>
      <c r="K261" s="1277"/>
      <c r="L261" s="1278"/>
      <c r="M261" s="1276">
        <f t="shared" si="271"/>
        <v>0</v>
      </c>
      <c r="N261" s="1277">
        <v>0</v>
      </c>
      <c r="O261" s="1277"/>
      <c r="P261" s="1277"/>
      <c r="Q261" s="1278"/>
      <c r="R261" s="1020"/>
      <c r="S261" s="804"/>
    </row>
    <row r="262" spans="1:20" ht="31.5" hidden="1" customHeight="1" x14ac:dyDescent="0.25">
      <c r="A262" s="868" t="s">
        <v>35</v>
      </c>
      <c r="B262" s="213" t="s">
        <v>240</v>
      </c>
      <c r="C262" s="1276">
        <f t="shared" si="269"/>
        <v>0</v>
      </c>
      <c r="D262" s="1277">
        <v>0</v>
      </c>
      <c r="E262" s="1277"/>
      <c r="F262" s="1277"/>
      <c r="G262" s="1278"/>
      <c r="H262" s="1276">
        <f t="shared" si="270"/>
        <v>0</v>
      </c>
      <c r="I262" s="1277">
        <v>0</v>
      </c>
      <c r="J262" s="1277"/>
      <c r="K262" s="1277"/>
      <c r="L262" s="1278"/>
      <c r="M262" s="1276">
        <f t="shared" si="271"/>
        <v>0</v>
      </c>
      <c r="N262" s="1277">
        <v>0</v>
      </c>
      <c r="O262" s="1277"/>
      <c r="P262" s="1277"/>
      <c r="Q262" s="1278"/>
      <c r="R262" s="1020"/>
      <c r="S262" s="804"/>
    </row>
    <row r="263" spans="1:20" ht="63.75" hidden="1" customHeight="1" x14ac:dyDescent="0.25">
      <c r="A263" s="868" t="s">
        <v>50</v>
      </c>
      <c r="B263" s="213" t="s">
        <v>149</v>
      </c>
      <c r="C263" s="1276">
        <f t="shared" si="269"/>
        <v>0</v>
      </c>
      <c r="D263" s="1277">
        <v>0</v>
      </c>
      <c r="E263" s="1277"/>
      <c r="F263" s="1277"/>
      <c r="G263" s="1278"/>
      <c r="H263" s="1276">
        <f t="shared" si="270"/>
        <v>0</v>
      </c>
      <c r="I263" s="1277">
        <v>0</v>
      </c>
      <c r="J263" s="1277"/>
      <c r="K263" s="1277"/>
      <c r="L263" s="1278"/>
      <c r="M263" s="1276">
        <f t="shared" si="271"/>
        <v>0</v>
      </c>
      <c r="N263" s="1277">
        <v>0</v>
      </c>
      <c r="O263" s="1277"/>
      <c r="P263" s="1277"/>
      <c r="Q263" s="1278"/>
      <c r="R263" s="1020"/>
      <c r="S263" s="804"/>
    </row>
    <row r="264" spans="1:20" ht="29.25" hidden="1" customHeight="1" x14ac:dyDescent="0.25">
      <c r="A264" s="868" t="s">
        <v>50</v>
      </c>
      <c r="B264" s="213" t="s">
        <v>241</v>
      </c>
      <c r="C264" s="1276">
        <f t="shared" si="269"/>
        <v>0</v>
      </c>
      <c r="D264" s="1277">
        <v>0</v>
      </c>
      <c r="E264" s="1277"/>
      <c r="F264" s="1277"/>
      <c r="G264" s="1278"/>
      <c r="H264" s="1276">
        <f t="shared" si="270"/>
        <v>0</v>
      </c>
      <c r="I264" s="1277">
        <v>0</v>
      </c>
      <c r="J264" s="1277"/>
      <c r="K264" s="1277"/>
      <c r="L264" s="1278"/>
      <c r="M264" s="1276">
        <f t="shared" si="271"/>
        <v>0</v>
      </c>
      <c r="N264" s="1277">
        <v>0</v>
      </c>
      <c r="O264" s="1277"/>
      <c r="P264" s="1277"/>
      <c r="Q264" s="1278"/>
      <c r="R264" s="1020"/>
      <c r="S264" s="804"/>
    </row>
    <row r="265" spans="1:20" ht="63.75" customHeight="1" x14ac:dyDescent="0.25">
      <c r="A265" s="868" t="s">
        <v>170</v>
      </c>
      <c r="B265" s="213" t="s">
        <v>423</v>
      </c>
      <c r="C265" s="1276">
        <f>SUM(D265:G265)</f>
        <v>23706.58</v>
      </c>
      <c r="D265" s="1277">
        <v>23706.58</v>
      </c>
      <c r="E265" s="1277">
        <v>0</v>
      </c>
      <c r="F265" s="1277">
        <v>0</v>
      </c>
      <c r="G265" s="1278">
        <v>0</v>
      </c>
      <c r="H265" s="1276">
        <f t="shared" ref="H265:H303" si="272">SUM(I265:L265)</f>
        <v>23706.58</v>
      </c>
      <c r="I265" s="1277">
        <v>23706.58</v>
      </c>
      <c r="J265" s="1277">
        <v>0</v>
      </c>
      <c r="K265" s="1277">
        <v>0</v>
      </c>
      <c r="L265" s="1278">
        <v>0</v>
      </c>
      <c r="M265" s="1276">
        <f t="shared" ref="M265:M303" si="273">SUM(N265:Q265)</f>
        <v>12584.9</v>
      </c>
      <c r="N265" s="1277">
        <v>12584.9</v>
      </c>
      <c r="O265" s="1277">
        <v>0</v>
      </c>
      <c r="P265" s="1277">
        <v>0</v>
      </c>
      <c r="Q265" s="1278">
        <v>0</v>
      </c>
      <c r="R265" s="1020"/>
      <c r="S265" s="804"/>
      <c r="T265" s="531"/>
    </row>
    <row r="266" spans="1:20" ht="24" x14ac:dyDescent="0.25">
      <c r="A266" s="868" t="s">
        <v>171</v>
      </c>
      <c r="B266" s="213" t="s">
        <v>544</v>
      </c>
      <c r="C266" s="1276">
        <f t="shared" ref="C266:C303" si="274">SUM(D266:G266)</f>
        <v>250</v>
      </c>
      <c r="D266" s="1277">
        <v>250</v>
      </c>
      <c r="E266" s="1277">
        <v>0</v>
      </c>
      <c r="F266" s="1277">
        <v>0</v>
      </c>
      <c r="G266" s="1278">
        <v>0</v>
      </c>
      <c r="H266" s="1276">
        <f t="shared" si="272"/>
        <v>250</v>
      </c>
      <c r="I266" s="1277">
        <v>250</v>
      </c>
      <c r="J266" s="1277">
        <v>0</v>
      </c>
      <c r="K266" s="1277">
        <v>0</v>
      </c>
      <c r="L266" s="1278">
        <v>0</v>
      </c>
      <c r="M266" s="1276">
        <f t="shared" si="273"/>
        <v>378.8</v>
      </c>
      <c r="N266" s="1277">
        <v>378.8</v>
      </c>
      <c r="O266" s="1277">
        <v>0</v>
      </c>
      <c r="P266" s="1277">
        <v>0</v>
      </c>
      <c r="Q266" s="1278">
        <v>0</v>
      </c>
      <c r="R266" s="1020"/>
      <c r="S266" s="804"/>
    </row>
    <row r="267" spans="1:20" ht="24" x14ac:dyDescent="0.25">
      <c r="A267" s="868" t="s">
        <v>398</v>
      </c>
      <c r="B267" s="213" t="s">
        <v>545</v>
      </c>
      <c r="C267" s="1276">
        <f t="shared" si="274"/>
        <v>588</v>
      </c>
      <c r="D267" s="1277">
        <v>588</v>
      </c>
      <c r="E267" s="1277">
        <v>0</v>
      </c>
      <c r="F267" s="1277">
        <v>0</v>
      </c>
      <c r="G267" s="1278">
        <v>0</v>
      </c>
      <c r="H267" s="1276">
        <f t="shared" si="272"/>
        <v>588</v>
      </c>
      <c r="I267" s="1277">
        <v>588</v>
      </c>
      <c r="J267" s="1277">
        <v>0</v>
      </c>
      <c r="K267" s="1277">
        <v>0</v>
      </c>
      <c r="L267" s="1278">
        <v>0</v>
      </c>
      <c r="M267" s="1276">
        <f t="shared" si="273"/>
        <v>578.9</v>
      </c>
      <c r="N267" s="1277">
        <v>578.9</v>
      </c>
      <c r="O267" s="1277">
        <v>0</v>
      </c>
      <c r="P267" s="1277">
        <v>0</v>
      </c>
      <c r="Q267" s="1278">
        <v>0</v>
      </c>
      <c r="R267" s="1020"/>
      <c r="S267" s="804"/>
    </row>
    <row r="268" spans="1:20" ht="36" x14ac:dyDescent="0.25">
      <c r="A268" s="868" t="s">
        <v>389</v>
      </c>
      <c r="B268" s="213" t="s">
        <v>546</v>
      </c>
      <c r="C268" s="1276">
        <f t="shared" si="274"/>
        <v>824.3</v>
      </c>
      <c r="D268" s="1277">
        <v>0</v>
      </c>
      <c r="E268" s="1277">
        <v>824.3</v>
      </c>
      <c r="F268" s="1277">
        <v>0</v>
      </c>
      <c r="G268" s="1278">
        <v>0</v>
      </c>
      <c r="H268" s="1276">
        <f t="shared" si="272"/>
        <v>824.3</v>
      </c>
      <c r="I268" s="1277">
        <v>0</v>
      </c>
      <c r="J268" s="1277">
        <v>824.3</v>
      </c>
      <c r="K268" s="1277">
        <v>0</v>
      </c>
      <c r="L268" s="1278">
        <v>0</v>
      </c>
      <c r="M268" s="1276">
        <f t="shared" si="273"/>
        <v>150.4</v>
      </c>
      <c r="N268" s="1277">
        <v>0</v>
      </c>
      <c r="O268" s="1277">
        <v>150.4</v>
      </c>
      <c r="P268" s="1277">
        <v>0</v>
      </c>
      <c r="Q268" s="1278">
        <v>0</v>
      </c>
      <c r="R268" s="1020"/>
      <c r="S268" s="804"/>
    </row>
    <row r="269" spans="1:20" ht="36" x14ac:dyDescent="0.25">
      <c r="A269" s="868" t="s">
        <v>460</v>
      </c>
      <c r="B269" s="213" t="s">
        <v>547</v>
      </c>
      <c r="C269" s="1276">
        <f t="shared" si="274"/>
        <v>0</v>
      </c>
      <c r="D269" s="1277">
        <v>0</v>
      </c>
      <c r="E269" s="1277">
        <v>0</v>
      </c>
      <c r="F269" s="1277">
        <v>0</v>
      </c>
      <c r="G269" s="1278">
        <v>0</v>
      </c>
      <c r="H269" s="1276">
        <f t="shared" si="272"/>
        <v>0</v>
      </c>
      <c r="I269" s="1277">
        <v>0</v>
      </c>
      <c r="J269" s="1277">
        <v>0</v>
      </c>
      <c r="K269" s="1277">
        <v>0</v>
      </c>
      <c r="L269" s="1278">
        <v>0</v>
      </c>
      <c r="M269" s="1276">
        <f t="shared" si="273"/>
        <v>0</v>
      </c>
      <c r="N269" s="1277">
        <v>0</v>
      </c>
      <c r="O269" s="1277">
        <v>0</v>
      </c>
      <c r="P269" s="1277">
        <v>0</v>
      </c>
      <c r="Q269" s="1278">
        <v>0</v>
      </c>
      <c r="R269" s="1020"/>
      <c r="S269" s="804"/>
    </row>
    <row r="270" spans="1:20" ht="24" x14ac:dyDescent="0.25">
      <c r="A270" s="868" t="s">
        <v>554</v>
      </c>
      <c r="B270" s="213" t="s">
        <v>548</v>
      </c>
      <c r="C270" s="1276">
        <f t="shared" si="274"/>
        <v>0</v>
      </c>
      <c r="D270" s="1277">
        <v>0</v>
      </c>
      <c r="E270" s="1277">
        <v>0</v>
      </c>
      <c r="F270" s="1277">
        <v>0</v>
      </c>
      <c r="G270" s="1278">
        <v>0</v>
      </c>
      <c r="H270" s="1276">
        <f t="shared" si="272"/>
        <v>0</v>
      </c>
      <c r="I270" s="1277">
        <v>0</v>
      </c>
      <c r="J270" s="1277">
        <v>0</v>
      </c>
      <c r="K270" s="1277">
        <v>0</v>
      </c>
      <c r="L270" s="1278">
        <v>0</v>
      </c>
      <c r="M270" s="1276">
        <f t="shared" si="273"/>
        <v>0</v>
      </c>
      <c r="N270" s="1277">
        <v>0</v>
      </c>
      <c r="O270" s="1277">
        <v>0</v>
      </c>
      <c r="P270" s="1277">
        <v>0</v>
      </c>
      <c r="Q270" s="1278">
        <v>0</v>
      </c>
      <c r="R270" s="1020"/>
      <c r="S270" s="804"/>
    </row>
    <row r="271" spans="1:20" ht="24" x14ac:dyDescent="0.25">
      <c r="A271" s="868" t="s">
        <v>555</v>
      </c>
      <c r="B271" s="213" t="s">
        <v>549</v>
      </c>
      <c r="C271" s="1276">
        <f t="shared" si="274"/>
        <v>1330.92</v>
      </c>
      <c r="D271" s="1277">
        <v>77.42</v>
      </c>
      <c r="E271" s="1277">
        <v>1253.5</v>
      </c>
      <c r="F271" s="1277">
        <v>0</v>
      </c>
      <c r="G271" s="1278">
        <v>0</v>
      </c>
      <c r="H271" s="1276">
        <f t="shared" si="272"/>
        <v>1330.92</v>
      </c>
      <c r="I271" s="1277">
        <v>77.42</v>
      </c>
      <c r="J271" s="1277">
        <v>1253.5</v>
      </c>
      <c r="K271" s="1277">
        <v>0</v>
      </c>
      <c r="L271" s="1278">
        <v>0</v>
      </c>
      <c r="M271" s="1276">
        <f t="shared" si="273"/>
        <v>0</v>
      </c>
      <c r="N271" s="1277">
        <v>0</v>
      </c>
      <c r="O271" s="1277">
        <v>0</v>
      </c>
      <c r="P271" s="1277">
        <v>0</v>
      </c>
      <c r="Q271" s="1278">
        <v>0</v>
      </c>
      <c r="R271" s="1020"/>
      <c r="S271" s="804"/>
    </row>
    <row r="272" spans="1:20" ht="26.25" customHeight="1" x14ac:dyDescent="0.25">
      <c r="A272" s="868" t="s">
        <v>556</v>
      </c>
      <c r="B272" s="213" t="s">
        <v>550</v>
      </c>
      <c r="C272" s="1276">
        <f t="shared" si="274"/>
        <v>0</v>
      </c>
      <c r="D272" s="1277">
        <v>0</v>
      </c>
      <c r="E272" s="1277">
        <v>0</v>
      </c>
      <c r="F272" s="1277">
        <v>0</v>
      </c>
      <c r="G272" s="1278">
        <v>0</v>
      </c>
      <c r="H272" s="1276">
        <f t="shared" si="272"/>
        <v>0</v>
      </c>
      <c r="I272" s="1277">
        <v>0</v>
      </c>
      <c r="J272" s="1277">
        <v>0</v>
      </c>
      <c r="K272" s="1277">
        <v>0</v>
      </c>
      <c r="L272" s="1278">
        <v>0</v>
      </c>
      <c r="M272" s="1276">
        <f t="shared" si="273"/>
        <v>0</v>
      </c>
      <c r="N272" s="1277">
        <v>0</v>
      </c>
      <c r="O272" s="1277">
        <v>0</v>
      </c>
      <c r="P272" s="1277">
        <v>0</v>
      </c>
      <c r="Q272" s="1278">
        <v>0</v>
      </c>
      <c r="R272" s="1020"/>
      <c r="S272" s="804"/>
    </row>
    <row r="273" spans="1:19" ht="36" hidden="1" x14ac:dyDescent="0.25">
      <c r="A273" s="869" t="s">
        <v>62</v>
      </c>
      <c r="B273" s="213" t="s">
        <v>145</v>
      </c>
      <c r="C273" s="151">
        <f t="shared" si="274"/>
        <v>0</v>
      </c>
      <c r="D273" s="76"/>
      <c r="E273" s="76"/>
      <c r="F273" s="76"/>
      <c r="G273" s="230"/>
      <c r="H273" s="75">
        <f t="shared" si="272"/>
        <v>0</v>
      </c>
      <c r="I273" s="76"/>
      <c r="J273" s="76"/>
      <c r="K273" s="76"/>
      <c r="L273" s="230"/>
      <c r="M273" s="75">
        <f t="shared" si="273"/>
        <v>0</v>
      </c>
      <c r="N273" s="76"/>
      <c r="O273" s="231"/>
      <c r="P273" s="231"/>
      <c r="Q273" s="232"/>
      <c r="R273" s="1021"/>
      <c r="S273" s="804"/>
    </row>
    <row r="274" spans="1:19" ht="23.25" hidden="1" customHeight="1" x14ac:dyDescent="0.25">
      <c r="A274" s="869"/>
      <c r="B274" s="213"/>
      <c r="C274" s="151">
        <f t="shared" si="274"/>
        <v>0</v>
      </c>
      <c r="D274" s="76"/>
      <c r="E274" s="76"/>
      <c r="F274" s="76"/>
      <c r="G274" s="230"/>
      <c r="H274" s="75">
        <f t="shared" si="272"/>
        <v>0</v>
      </c>
      <c r="I274" s="76"/>
      <c r="J274" s="76"/>
      <c r="K274" s="76"/>
      <c r="L274" s="230"/>
      <c r="M274" s="75">
        <f t="shared" si="273"/>
        <v>0</v>
      </c>
      <c r="N274" s="76"/>
      <c r="O274" s="231"/>
      <c r="P274" s="231"/>
      <c r="Q274" s="232"/>
      <c r="R274" s="1021"/>
      <c r="S274" s="804"/>
    </row>
    <row r="275" spans="1:19" ht="48" customHeight="1" x14ac:dyDescent="0.25">
      <c r="A275" s="870"/>
      <c r="B275" s="402" t="s">
        <v>551</v>
      </c>
      <c r="C275" s="1040">
        <f t="shared" si="274"/>
        <v>24415.7</v>
      </c>
      <c r="D275" s="1274">
        <f>SUM(D279:D285)</f>
        <v>22754.5</v>
      </c>
      <c r="E275" s="1274">
        <f t="shared" ref="E275:G275" si="275">SUM(E279:E285)</f>
        <v>1661.2</v>
      </c>
      <c r="F275" s="1274">
        <f t="shared" si="275"/>
        <v>0</v>
      </c>
      <c r="G275" s="1275">
        <f t="shared" si="275"/>
        <v>0</v>
      </c>
      <c r="H275" s="1040">
        <f t="shared" si="272"/>
        <v>24415.7</v>
      </c>
      <c r="I275" s="1274">
        <f t="shared" ref="I275:L275" si="276">SUM(I279:I285)</f>
        <v>22754.5</v>
      </c>
      <c r="J275" s="1274">
        <f t="shared" si="276"/>
        <v>1661.2</v>
      </c>
      <c r="K275" s="1274">
        <f t="shared" si="276"/>
        <v>0</v>
      </c>
      <c r="L275" s="1275">
        <f t="shared" si="276"/>
        <v>0</v>
      </c>
      <c r="M275" s="1040">
        <f t="shared" si="273"/>
        <v>10070.700000000003</v>
      </c>
      <c r="N275" s="1274">
        <f t="shared" ref="N275:Q275" si="277">SUM(N279:N285)</f>
        <v>9669.0000000000018</v>
      </c>
      <c r="O275" s="1274">
        <f t="shared" si="277"/>
        <v>401.7</v>
      </c>
      <c r="P275" s="1274">
        <f t="shared" si="277"/>
        <v>0</v>
      </c>
      <c r="Q275" s="1275">
        <f t="shared" si="277"/>
        <v>0</v>
      </c>
      <c r="R275" s="341">
        <f>M275/C275*100</f>
        <v>41.246820693242469</v>
      </c>
      <c r="S275" s="804"/>
    </row>
    <row r="276" spans="1:19" ht="30.75" hidden="1" customHeight="1" x14ac:dyDescent="0.25">
      <c r="A276" s="861" t="s">
        <v>26</v>
      </c>
      <c r="B276" s="1012" t="s">
        <v>150</v>
      </c>
      <c r="C276" s="1276">
        <f t="shared" si="274"/>
        <v>0</v>
      </c>
      <c r="D276" s="1277">
        <v>0</v>
      </c>
      <c r="E276" s="1277"/>
      <c r="F276" s="1277"/>
      <c r="G276" s="1278"/>
      <c r="H276" s="1276">
        <f t="shared" si="272"/>
        <v>0</v>
      </c>
      <c r="I276" s="1277">
        <v>0</v>
      </c>
      <c r="J276" s="1277"/>
      <c r="K276" s="1277"/>
      <c r="L276" s="1278"/>
      <c r="M276" s="1276">
        <f t="shared" si="273"/>
        <v>0</v>
      </c>
      <c r="N276" s="1277">
        <v>0</v>
      </c>
      <c r="O276" s="1277"/>
      <c r="P276" s="1277"/>
      <c r="Q276" s="1278"/>
      <c r="R276" s="1021"/>
      <c r="S276" s="804"/>
    </row>
    <row r="277" spans="1:19" ht="31.5" hidden="1" customHeight="1" x14ac:dyDescent="0.25">
      <c r="A277" s="861" t="s">
        <v>26</v>
      </c>
      <c r="B277" s="1012" t="s">
        <v>242</v>
      </c>
      <c r="C277" s="1276">
        <f t="shared" si="274"/>
        <v>0</v>
      </c>
      <c r="D277" s="1277">
        <v>0</v>
      </c>
      <c r="E277" s="1277"/>
      <c r="F277" s="1277"/>
      <c r="G277" s="1278"/>
      <c r="H277" s="1276">
        <f t="shared" si="272"/>
        <v>0</v>
      </c>
      <c r="I277" s="1277">
        <v>0</v>
      </c>
      <c r="J277" s="1277"/>
      <c r="K277" s="1277"/>
      <c r="L277" s="1278"/>
      <c r="M277" s="1276">
        <f t="shared" si="273"/>
        <v>0</v>
      </c>
      <c r="N277" s="1277">
        <v>0</v>
      </c>
      <c r="O277" s="1277"/>
      <c r="P277" s="1277"/>
      <c r="Q277" s="1278"/>
      <c r="R277" s="1021"/>
      <c r="S277" s="804"/>
    </row>
    <row r="278" spans="1:19" ht="27.75" hidden="1" customHeight="1" x14ac:dyDescent="0.25">
      <c r="A278" s="857" t="s">
        <v>27</v>
      </c>
      <c r="B278" s="1012" t="s">
        <v>243</v>
      </c>
      <c r="C278" s="1276">
        <f t="shared" si="274"/>
        <v>0</v>
      </c>
      <c r="D278" s="1277">
        <v>0</v>
      </c>
      <c r="E278" s="1277"/>
      <c r="F278" s="1277"/>
      <c r="G278" s="1278"/>
      <c r="H278" s="1276">
        <f t="shared" si="272"/>
        <v>0</v>
      </c>
      <c r="I278" s="1277">
        <v>0</v>
      </c>
      <c r="J278" s="1277"/>
      <c r="K278" s="1277"/>
      <c r="L278" s="1278"/>
      <c r="M278" s="1276">
        <f t="shared" si="273"/>
        <v>0</v>
      </c>
      <c r="N278" s="1277">
        <v>0</v>
      </c>
      <c r="O278" s="1277"/>
      <c r="P278" s="1277"/>
      <c r="Q278" s="1278"/>
      <c r="R278" s="1021"/>
      <c r="S278" s="804"/>
    </row>
    <row r="279" spans="1:19" ht="36" x14ac:dyDescent="0.25">
      <c r="A279" s="857" t="s">
        <v>170</v>
      </c>
      <c r="B279" s="209" t="s">
        <v>423</v>
      </c>
      <c r="C279" s="1276">
        <f t="shared" si="274"/>
        <v>22194</v>
      </c>
      <c r="D279" s="1277">
        <v>22194</v>
      </c>
      <c r="E279" s="1277">
        <v>0</v>
      </c>
      <c r="F279" s="1277">
        <v>0</v>
      </c>
      <c r="G279" s="1278">
        <v>0</v>
      </c>
      <c r="H279" s="1276">
        <f t="shared" si="272"/>
        <v>22194</v>
      </c>
      <c r="I279" s="1277">
        <v>22194</v>
      </c>
      <c r="J279" s="1277">
        <v>0</v>
      </c>
      <c r="K279" s="1277">
        <v>0</v>
      </c>
      <c r="L279" s="1278">
        <v>0</v>
      </c>
      <c r="M279" s="1276">
        <f t="shared" si="273"/>
        <v>9386.2000000000007</v>
      </c>
      <c r="N279" s="1277">
        <v>9386.2000000000007</v>
      </c>
      <c r="O279" s="1277">
        <v>0</v>
      </c>
      <c r="P279" s="1277">
        <v>0</v>
      </c>
      <c r="Q279" s="1278">
        <v>0</v>
      </c>
      <c r="R279" s="1021"/>
      <c r="S279" s="804"/>
    </row>
    <row r="280" spans="1:19" ht="27" customHeight="1" x14ac:dyDescent="0.25">
      <c r="A280" s="857" t="s">
        <v>171</v>
      </c>
      <c r="B280" s="1012" t="s">
        <v>552</v>
      </c>
      <c r="C280" s="1276">
        <f t="shared" si="274"/>
        <v>50</v>
      </c>
      <c r="D280" s="1277">
        <v>50</v>
      </c>
      <c r="E280" s="1277">
        <v>0</v>
      </c>
      <c r="F280" s="1277">
        <v>0</v>
      </c>
      <c r="G280" s="1278">
        <v>0</v>
      </c>
      <c r="H280" s="1276">
        <f t="shared" si="272"/>
        <v>50</v>
      </c>
      <c r="I280" s="1277">
        <v>50</v>
      </c>
      <c r="J280" s="1277">
        <v>0</v>
      </c>
      <c r="K280" s="1277">
        <v>0</v>
      </c>
      <c r="L280" s="1278">
        <v>0</v>
      </c>
      <c r="M280" s="1276">
        <f t="shared" si="273"/>
        <v>37.6</v>
      </c>
      <c r="N280" s="1277">
        <v>37.6</v>
      </c>
      <c r="O280" s="1277">
        <v>0</v>
      </c>
      <c r="P280" s="1277">
        <v>0</v>
      </c>
      <c r="Q280" s="1278">
        <v>0</v>
      </c>
      <c r="R280" s="1021"/>
      <c r="S280" s="804"/>
    </row>
    <row r="281" spans="1:19" ht="24" x14ac:dyDescent="0.25">
      <c r="A281" s="857" t="s">
        <v>398</v>
      </c>
      <c r="B281" s="1012" t="s">
        <v>553</v>
      </c>
      <c r="C281" s="1276">
        <f t="shared" si="274"/>
        <v>507</v>
      </c>
      <c r="D281" s="1277">
        <v>507</v>
      </c>
      <c r="E281" s="1277">
        <v>0</v>
      </c>
      <c r="F281" s="1277">
        <v>0</v>
      </c>
      <c r="G281" s="1278">
        <v>0</v>
      </c>
      <c r="H281" s="1276">
        <f t="shared" si="272"/>
        <v>507</v>
      </c>
      <c r="I281" s="1277">
        <v>507</v>
      </c>
      <c r="J281" s="1277">
        <v>0</v>
      </c>
      <c r="K281" s="1277">
        <v>0</v>
      </c>
      <c r="L281" s="1278">
        <v>0</v>
      </c>
      <c r="M281" s="1276">
        <f t="shared" si="273"/>
        <v>245.2</v>
      </c>
      <c r="N281" s="1277">
        <v>245.2</v>
      </c>
      <c r="O281" s="1277">
        <v>0</v>
      </c>
      <c r="P281" s="1277">
        <v>0</v>
      </c>
      <c r="Q281" s="1278">
        <v>0</v>
      </c>
      <c r="R281" s="1021"/>
      <c r="S281" s="804"/>
    </row>
    <row r="282" spans="1:19" ht="1.5" customHeight="1" x14ac:dyDescent="0.25">
      <c r="A282" s="871" t="s">
        <v>34</v>
      </c>
      <c r="B282" s="1013" t="s">
        <v>151</v>
      </c>
      <c r="C282" s="1276">
        <f t="shared" si="274"/>
        <v>0</v>
      </c>
      <c r="D282" s="1277"/>
      <c r="E282" s="1277"/>
      <c r="F282" s="1277"/>
      <c r="G282" s="1278"/>
      <c r="H282" s="1276">
        <f t="shared" si="272"/>
        <v>0</v>
      </c>
      <c r="I282" s="1277"/>
      <c r="J282" s="1277"/>
      <c r="K282" s="1277"/>
      <c r="L282" s="1278"/>
      <c r="M282" s="1276">
        <f t="shared" si="273"/>
        <v>0</v>
      </c>
      <c r="N282" s="1277"/>
      <c r="O282" s="1277"/>
      <c r="P282" s="1277"/>
      <c r="Q282" s="1278"/>
      <c r="R282" s="1021"/>
      <c r="S282" s="804"/>
    </row>
    <row r="283" spans="1:19" hidden="1" x14ac:dyDescent="0.25">
      <c r="A283" s="872" t="s">
        <v>34</v>
      </c>
      <c r="B283" s="1013" t="s">
        <v>152</v>
      </c>
      <c r="C283" s="1276">
        <f t="shared" si="274"/>
        <v>0</v>
      </c>
      <c r="D283" s="1277"/>
      <c r="E283" s="1277"/>
      <c r="F283" s="1277"/>
      <c r="G283" s="1278"/>
      <c r="H283" s="1276">
        <f t="shared" si="272"/>
        <v>0</v>
      </c>
      <c r="I283" s="1277"/>
      <c r="J283" s="1277"/>
      <c r="K283" s="1277"/>
      <c r="L283" s="1278"/>
      <c r="M283" s="1276">
        <f t="shared" si="273"/>
        <v>0</v>
      </c>
      <c r="N283" s="1277"/>
      <c r="O283" s="1277"/>
      <c r="P283" s="1277"/>
      <c r="Q283" s="1278"/>
      <c r="R283" s="1021"/>
      <c r="S283" s="804"/>
    </row>
    <row r="284" spans="1:19" ht="30" customHeight="1" x14ac:dyDescent="0.25">
      <c r="A284" s="872" t="s">
        <v>389</v>
      </c>
      <c r="B284" s="213" t="s">
        <v>424</v>
      </c>
      <c r="C284" s="1276">
        <f t="shared" si="274"/>
        <v>68.7</v>
      </c>
      <c r="D284" s="1277">
        <v>3.5</v>
      </c>
      <c r="E284" s="1277">
        <v>65.2</v>
      </c>
      <c r="F284" s="1277">
        <v>0</v>
      </c>
      <c r="G284" s="1278">
        <v>0</v>
      </c>
      <c r="H284" s="1276">
        <f t="shared" si="272"/>
        <v>68.7</v>
      </c>
      <c r="I284" s="1277">
        <v>3.5</v>
      </c>
      <c r="J284" s="1277">
        <v>65.2</v>
      </c>
      <c r="K284" s="1277">
        <v>0</v>
      </c>
      <c r="L284" s="1278">
        <v>0</v>
      </c>
      <c r="M284" s="1276">
        <f t="shared" si="273"/>
        <v>0</v>
      </c>
      <c r="N284" s="1277">
        <v>0</v>
      </c>
      <c r="O284" s="1277">
        <v>0</v>
      </c>
      <c r="P284" s="1277">
        <v>0</v>
      </c>
      <c r="Q284" s="1278">
        <v>0</v>
      </c>
      <c r="R284" s="1021"/>
      <c r="S284" s="804"/>
    </row>
    <row r="285" spans="1:19" ht="36.75" x14ac:dyDescent="0.25">
      <c r="A285" s="872" t="s">
        <v>460</v>
      </c>
      <c r="B285" s="54" t="s">
        <v>546</v>
      </c>
      <c r="C285" s="1276">
        <f t="shared" si="274"/>
        <v>1596</v>
      </c>
      <c r="D285" s="1277">
        <v>0</v>
      </c>
      <c r="E285" s="1277">
        <v>1596</v>
      </c>
      <c r="F285" s="1277">
        <v>0</v>
      </c>
      <c r="G285" s="1278">
        <v>0</v>
      </c>
      <c r="H285" s="1276">
        <f t="shared" si="272"/>
        <v>1596</v>
      </c>
      <c r="I285" s="1277">
        <v>0</v>
      </c>
      <c r="J285" s="1277">
        <v>1596</v>
      </c>
      <c r="K285" s="1277">
        <v>0</v>
      </c>
      <c r="L285" s="1278">
        <v>0</v>
      </c>
      <c r="M285" s="1283">
        <f t="shared" si="273"/>
        <v>401.7</v>
      </c>
      <c r="N285" s="1277">
        <v>0</v>
      </c>
      <c r="O285" s="1277">
        <v>401.7</v>
      </c>
      <c r="P285" s="1277">
        <v>0</v>
      </c>
      <c r="Q285" s="1278">
        <v>0</v>
      </c>
      <c r="R285" s="1021"/>
      <c r="S285" s="804"/>
    </row>
    <row r="286" spans="1:19" ht="24" x14ac:dyDescent="0.25">
      <c r="A286" s="872" t="s">
        <v>62</v>
      </c>
      <c r="B286" s="213" t="s">
        <v>195</v>
      </c>
      <c r="C286" s="1018">
        <f t="shared" si="274"/>
        <v>0</v>
      </c>
      <c r="D286" s="756">
        <v>0</v>
      </c>
      <c r="E286" s="756"/>
      <c r="F286" s="756"/>
      <c r="G286" s="867"/>
      <c r="H286" s="1018">
        <f t="shared" si="272"/>
        <v>0</v>
      </c>
      <c r="I286" s="756">
        <v>0</v>
      </c>
      <c r="J286" s="756"/>
      <c r="K286" s="756"/>
      <c r="L286" s="867"/>
      <c r="M286" s="1017">
        <f t="shared" si="273"/>
        <v>0</v>
      </c>
      <c r="N286" s="756">
        <v>0</v>
      </c>
      <c r="O286" s="756"/>
      <c r="P286" s="756"/>
      <c r="Q286" s="867"/>
      <c r="R286" s="1021"/>
      <c r="S286" s="804"/>
    </row>
    <row r="287" spans="1:19" ht="55.5" customHeight="1" x14ac:dyDescent="0.25">
      <c r="A287" s="872"/>
      <c r="B287" s="1014" t="s">
        <v>557</v>
      </c>
      <c r="C287" s="1040">
        <f t="shared" si="274"/>
        <v>16643.599999999999</v>
      </c>
      <c r="D287" s="1274">
        <f>SUM(D296:D301)</f>
        <v>15642</v>
      </c>
      <c r="E287" s="1274">
        <f t="shared" ref="E287:G287" si="278">SUM(E296:E301)</f>
        <v>1001.6</v>
      </c>
      <c r="F287" s="1274">
        <f t="shared" si="278"/>
        <v>0</v>
      </c>
      <c r="G287" s="1275">
        <f t="shared" si="278"/>
        <v>0</v>
      </c>
      <c r="H287" s="1040">
        <f t="shared" si="272"/>
        <v>16643.599999999999</v>
      </c>
      <c r="I287" s="1274">
        <f t="shared" ref="I287:L287" si="279">SUM(I296:I301)</f>
        <v>15642</v>
      </c>
      <c r="J287" s="1274">
        <f t="shared" si="279"/>
        <v>1001.6</v>
      </c>
      <c r="K287" s="1274">
        <f t="shared" si="279"/>
        <v>0</v>
      </c>
      <c r="L287" s="1275">
        <f t="shared" si="279"/>
        <v>0</v>
      </c>
      <c r="M287" s="1040">
        <f t="shared" si="273"/>
        <v>8920.2000000000007</v>
      </c>
      <c r="N287" s="1274">
        <f t="shared" ref="N287:Q287" si="280">SUM(N296:N301)</f>
        <v>8525.7000000000007</v>
      </c>
      <c r="O287" s="1274">
        <f t="shared" si="280"/>
        <v>394.5</v>
      </c>
      <c r="P287" s="1274">
        <f t="shared" si="280"/>
        <v>0</v>
      </c>
      <c r="Q287" s="1275">
        <f t="shared" si="280"/>
        <v>0</v>
      </c>
      <c r="R287" s="341">
        <f>M287/C287*100</f>
        <v>53.59537600038454</v>
      </c>
      <c r="S287" s="804"/>
    </row>
    <row r="288" spans="1:19" ht="24.75" hidden="1" x14ac:dyDescent="0.25">
      <c r="A288" s="872" t="s">
        <v>26</v>
      </c>
      <c r="B288" s="54" t="s">
        <v>153</v>
      </c>
      <c r="C288" s="1276">
        <f t="shared" si="274"/>
        <v>0</v>
      </c>
      <c r="D288" s="1277">
        <v>0</v>
      </c>
      <c r="E288" s="1277"/>
      <c r="F288" s="1277"/>
      <c r="G288" s="1278"/>
      <c r="H288" s="1276">
        <f t="shared" si="272"/>
        <v>0</v>
      </c>
      <c r="I288" s="1277">
        <v>0</v>
      </c>
      <c r="J288" s="1277"/>
      <c r="K288" s="1277"/>
      <c r="L288" s="1278"/>
      <c r="M288" s="1276">
        <f t="shared" si="273"/>
        <v>0</v>
      </c>
      <c r="N288" s="1277">
        <v>0</v>
      </c>
      <c r="O288" s="1277"/>
      <c r="P288" s="1277"/>
      <c r="Q288" s="1278"/>
      <c r="R288" s="1021"/>
      <c r="S288" s="804"/>
    </row>
    <row r="289" spans="1:19" ht="24.75" hidden="1" x14ac:dyDescent="0.25">
      <c r="A289" s="872" t="s">
        <v>26</v>
      </c>
      <c r="B289" s="54" t="s">
        <v>244</v>
      </c>
      <c r="C289" s="1276">
        <f t="shared" si="274"/>
        <v>0</v>
      </c>
      <c r="D289" s="1277">
        <v>0</v>
      </c>
      <c r="E289" s="1277"/>
      <c r="F289" s="1277"/>
      <c r="G289" s="1278"/>
      <c r="H289" s="1276">
        <f t="shared" si="272"/>
        <v>0</v>
      </c>
      <c r="I289" s="1277">
        <v>0</v>
      </c>
      <c r="J289" s="1277"/>
      <c r="K289" s="1277"/>
      <c r="L289" s="1278"/>
      <c r="M289" s="1276">
        <f t="shared" si="273"/>
        <v>0</v>
      </c>
      <c r="N289" s="1277">
        <v>0</v>
      </c>
      <c r="O289" s="1277"/>
      <c r="P289" s="1277"/>
      <c r="Q289" s="1278"/>
      <c r="R289" s="1021"/>
      <c r="S289" s="804"/>
    </row>
    <row r="290" spans="1:19" ht="24.75" hidden="1" x14ac:dyDescent="0.25">
      <c r="A290" s="872" t="s">
        <v>34</v>
      </c>
      <c r="B290" s="54" t="s">
        <v>245</v>
      </c>
      <c r="C290" s="1276">
        <f t="shared" si="274"/>
        <v>0</v>
      </c>
      <c r="D290" s="1277">
        <v>0</v>
      </c>
      <c r="E290" s="1277"/>
      <c r="F290" s="1277"/>
      <c r="G290" s="1278"/>
      <c r="H290" s="1276">
        <f t="shared" si="272"/>
        <v>0</v>
      </c>
      <c r="I290" s="1277">
        <v>0</v>
      </c>
      <c r="J290" s="1277"/>
      <c r="K290" s="1277"/>
      <c r="L290" s="1278"/>
      <c r="M290" s="1276">
        <f t="shared" si="273"/>
        <v>0</v>
      </c>
      <c r="N290" s="1277">
        <v>0</v>
      </c>
      <c r="O290" s="1277"/>
      <c r="P290" s="1277"/>
      <c r="Q290" s="1278"/>
      <c r="R290" s="1021"/>
      <c r="S290" s="804"/>
    </row>
    <row r="291" spans="1:19" ht="50.25" hidden="1" customHeight="1" x14ac:dyDescent="0.25">
      <c r="A291" s="872" t="s">
        <v>34</v>
      </c>
      <c r="B291" s="54" t="s">
        <v>154</v>
      </c>
      <c r="C291" s="1276">
        <f t="shared" si="274"/>
        <v>0</v>
      </c>
      <c r="D291" s="1277">
        <v>0</v>
      </c>
      <c r="E291" s="1277"/>
      <c r="F291" s="1277"/>
      <c r="G291" s="1278"/>
      <c r="H291" s="1276">
        <f t="shared" si="272"/>
        <v>0</v>
      </c>
      <c r="I291" s="1277">
        <v>0</v>
      </c>
      <c r="J291" s="1277"/>
      <c r="K291" s="1277"/>
      <c r="L291" s="1278"/>
      <c r="M291" s="1276">
        <f t="shared" si="273"/>
        <v>0</v>
      </c>
      <c r="N291" s="1277">
        <v>0</v>
      </c>
      <c r="O291" s="1277"/>
      <c r="P291" s="1277"/>
      <c r="Q291" s="1278"/>
      <c r="R291" s="1021"/>
      <c r="S291" s="804"/>
    </row>
    <row r="292" spans="1:19" ht="60.75" hidden="1" customHeight="1" x14ac:dyDescent="0.25">
      <c r="A292" s="872" t="s">
        <v>40</v>
      </c>
      <c r="B292" s="1012" t="s">
        <v>246</v>
      </c>
      <c r="C292" s="1276">
        <f t="shared" si="274"/>
        <v>0</v>
      </c>
      <c r="D292" s="1277">
        <v>0</v>
      </c>
      <c r="E292" s="1277"/>
      <c r="F292" s="1277"/>
      <c r="G292" s="1278"/>
      <c r="H292" s="1276">
        <f t="shared" si="272"/>
        <v>0</v>
      </c>
      <c r="I292" s="1277">
        <v>0</v>
      </c>
      <c r="J292" s="1277"/>
      <c r="K292" s="1277"/>
      <c r="L292" s="1278"/>
      <c r="M292" s="1276">
        <f t="shared" si="273"/>
        <v>0</v>
      </c>
      <c r="N292" s="1277">
        <v>0</v>
      </c>
      <c r="O292" s="1277"/>
      <c r="P292" s="1277"/>
      <c r="Q292" s="1278"/>
      <c r="R292" s="1021"/>
      <c r="S292" s="804"/>
    </row>
    <row r="293" spans="1:19" ht="24" hidden="1" x14ac:dyDescent="0.25">
      <c r="A293" s="872" t="s">
        <v>40</v>
      </c>
      <c r="B293" s="1012" t="s">
        <v>155</v>
      </c>
      <c r="C293" s="1276">
        <f t="shared" si="274"/>
        <v>0</v>
      </c>
      <c r="D293" s="1277">
        <v>0</v>
      </c>
      <c r="E293" s="1277"/>
      <c r="F293" s="1277"/>
      <c r="G293" s="1278"/>
      <c r="H293" s="1276">
        <f t="shared" si="272"/>
        <v>0</v>
      </c>
      <c r="I293" s="1277">
        <v>0</v>
      </c>
      <c r="J293" s="1277"/>
      <c r="K293" s="1277"/>
      <c r="L293" s="1278"/>
      <c r="M293" s="1276">
        <f t="shared" si="273"/>
        <v>0</v>
      </c>
      <c r="N293" s="1277">
        <v>0</v>
      </c>
      <c r="O293" s="1277"/>
      <c r="P293" s="1277"/>
      <c r="Q293" s="1278"/>
      <c r="R293" s="1021"/>
      <c r="S293" s="804"/>
    </row>
    <row r="294" spans="1:19" ht="24" hidden="1" x14ac:dyDescent="0.25">
      <c r="A294" s="872" t="s">
        <v>50</v>
      </c>
      <c r="B294" s="1012" t="s">
        <v>247</v>
      </c>
      <c r="C294" s="1276">
        <f t="shared" si="274"/>
        <v>0</v>
      </c>
      <c r="D294" s="1277">
        <v>0</v>
      </c>
      <c r="E294" s="1277"/>
      <c r="F294" s="1277"/>
      <c r="G294" s="1278"/>
      <c r="H294" s="1276">
        <f t="shared" si="272"/>
        <v>0</v>
      </c>
      <c r="I294" s="1277">
        <v>0</v>
      </c>
      <c r="J294" s="1277"/>
      <c r="K294" s="1277"/>
      <c r="L294" s="1278"/>
      <c r="M294" s="1276">
        <f t="shared" si="273"/>
        <v>0</v>
      </c>
      <c r="N294" s="1277">
        <v>0</v>
      </c>
      <c r="O294" s="1277"/>
      <c r="P294" s="1277"/>
      <c r="Q294" s="1278"/>
      <c r="R294" s="1021"/>
      <c r="S294" s="804"/>
    </row>
    <row r="295" spans="1:19" hidden="1" x14ac:dyDescent="0.25">
      <c r="A295" s="872" t="s">
        <v>50</v>
      </c>
      <c r="B295" s="1012" t="s">
        <v>156</v>
      </c>
      <c r="C295" s="1276">
        <f t="shared" si="274"/>
        <v>0</v>
      </c>
      <c r="D295" s="1277">
        <v>0</v>
      </c>
      <c r="E295" s="1277"/>
      <c r="F295" s="1277"/>
      <c r="G295" s="1278"/>
      <c r="H295" s="1276">
        <f t="shared" si="272"/>
        <v>0</v>
      </c>
      <c r="I295" s="1277">
        <v>0</v>
      </c>
      <c r="J295" s="1277"/>
      <c r="K295" s="1277"/>
      <c r="L295" s="1278"/>
      <c r="M295" s="1276">
        <f t="shared" si="273"/>
        <v>0</v>
      </c>
      <c r="N295" s="1277">
        <v>0</v>
      </c>
      <c r="O295" s="1277"/>
      <c r="P295" s="1277"/>
      <c r="Q295" s="1278"/>
      <c r="R295" s="1021"/>
      <c r="S295" s="804"/>
    </row>
    <row r="296" spans="1:19" ht="36" x14ac:dyDescent="0.25">
      <c r="A296" s="872" t="s">
        <v>170</v>
      </c>
      <c r="B296" s="209" t="s">
        <v>558</v>
      </c>
      <c r="C296" s="1276">
        <f t="shared" si="274"/>
        <v>15011</v>
      </c>
      <c r="D296" s="1277">
        <v>15011</v>
      </c>
      <c r="E296" s="1277">
        <v>0</v>
      </c>
      <c r="F296" s="1277">
        <v>0</v>
      </c>
      <c r="G296" s="1278">
        <v>0</v>
      </c>
      <c r="H296" s="1276">
        <f t="shared" si="272"/>
        <v>15011</v>
      </c>
      <c r="I296" s="1277">
        <v>15011</v>
      </c>
      <c r="J296" s="1277">
        <v>0</v>
      </c>
      <c r="K296" s="1277">
        <v>0</v>
      </c>
      <c r="L296" s="1278">
        <v>0</v>
      </c>
      <c r="M296" s="1276">
        <f t="shared" si="273"/>
        <v>8233.2000000000007</v>
      </c>
      <c r="N296" s="1277">
        <v>8233.2000000000007</v>
      </c>
      <c r="O296" s="1277">
        <v>0</v>
      </c>
      <c r="P296" s="1277">
        <v>0</v>
      </c>
      <c r="Q296" s="1278">
        <v>0</v>
      </c>
      <c r="R296" s="1021"/>
      <c r="S296" s="804"/>
    </row>
    <row r="297" spans="1:19" ht="36" x14ac:dyDescent="0.25">
      <c r="A297" s="872" t="s">
        <v>171</v>
      </c>
      <c r="B297" s="209" t="s">
        <v>425</v>
      </c>
      <c r="C297" s="1276">
        <f t="shared" si="274"/>
        <v>45</v>
      </c>
      <c r="D297" s="1277">
        <v>45</v>
      </c>
      <c r="E297" s="1277">
        <v>0</v>
      </c>
      <c r="F297" s="1277">
        <v>0</v>
      </c>
      <c r="G297" s="1278">
        <v>0</v>
      </c>
      <c r="H297" s="1276">
        <f t="shared" si="272"/>
        <v>45</v>
      </c>
      <c r="I297" s="1277">
        <v>45</v>
      </c>
      <c r="J297" s="1277">
        <v>0</v>
      </c>
      <c r="K297" s="1277">
        <v>0</v>
      </c>
      <c r="L297" s="1278">
        <v>0</v>
      </c>
      <c r="M297" s="1276">
        <f t="shared" si="273"/>
        <v>14.4</v>
      </c>
      <c r="N297" s="1277">
        <v>14.4</v>
      </c>
      <c r="O297" s="1277">
        <v>0</v>
      </c>
      <c r="P297" s="1277">
        <v>0</v>
      </c>
      <c r="Q297" s="1278">
        <v>0</v>
      </c>
      <c r="R297" s="1021"/>
      <c r="S297" s="804"/>
    </row>
    <row r="298" spans="1:19" ht="36" x14ac:dyDescent="0.25">
      <c r="A298" s="872" t="s">
        <v>398</v>
      </c>
      <c r="B298" s="209" t="s">
        <v>559</v>
      </c>
      <c r="C298" s="1276">
        <f t="shared" si="274"/>
        <v>250</v>
      </c>
      <c r="D298" s="1277">
        <v>250</v>
      </c>
      <c r="E298" s="1277">
        <v>0</v>
      </c>
      <c r="F298" s="1277">
        <v>0</v>
      </c>
      <c r="G298" s="1278">
        <v>0</v>
      </c>
      <c r="H298" s="1276">
        <f t="shared" si="272"/>
        <v>250</v>
      </c>
      <c r="I298" s="1277">
        <v>250</v>
      </c>
      <c r="J298" s="1277">
        <v>0</v>
      </c>
      <c r="K298" s="1277">
        <v>0</v>
      </c>
      <c r="L298" s="1278">
        <v>0</v>
      </c>
      <c r="M298" s="1276">
        <f t="shared" si="273"/>
        <v>66.900000000000006</v>
      </c>
      <c r="N298" s="1277">
        <v>66.900000000000006</v>
      </c>
      <c r="O298" s="1277">
        <v>0</v>
      </c>
      <c r="P298" s="1277">
        <v>0</v>
      </c>
      <c r="Q298" s="1278">
        <v>0</v>
      </c>
      <c r="R298" s="1021"/>
      <c r="S298" s="804"/>
    </row>
    <row r="299" spans="1:19" ht="24" x14ac:dyDescent="0.25">
      <c r="A299" s="872" t="s">
        <v>389</v>
      </c>
      <c r="B299" s="213" t="s">
        <v>545</v>
      </c>
      <c r="C299" s="1276">
        <f t="shared" si="274"/>
        <v>336</v>
      </c>
      <c r="D299" s="1277">
        <v>336</v>
      </c>
      <c r="E299" s="1113">
        <v>0</v>
      </c>
      <c r="F299" s="1113">
        <v>0</v>
      </c>
      <c r="G299" s="1244">
        <v>0</v>
      </c>
      <c r="H299" s="1276">
        <f t="shared" si="272"/>
        <v>336</v>
      </c>
      <c r="I299" s="1277">
        <v>336</v>
      </c>
      <c r="J299" s="1113">
        <v>0</v>
      </c>
      <c r="K299" s="1113">
        <v>0</v>
      </c>
      <c r="L299" s="1244">
        <v>0</v>
      </c>
      <c r="M299" s="1276">
        <f t="shared" si="273"/>
        <v>211.2</v>
      </c>
      <c r="N299" s="1277">
        <v>211.2</v>
      </c>
      <c r="O299" s="1113">
        <v>0</v>
      </c>
      <c r="P299" s="1113">
        <v>0</v>
      </c>
      <c r="Q299" s="1244">
        <v>0</v>
      </c>
      <c r="R299" s="1022"/>
      <c r="S299" s="804"/>
    </row>
    <row r="300" spans="1:19" ht="36" x14ac:dyDescent="0.25">
      <c r="A300" s="872" t="s">
        <v>460</v>
      </c>
      <c r="B300" s="1012" t="s">
        <v>546</v>
      </c>
      <c r="C300" s="1276">
        <f t="shared" si="274"/>
        <v>1001.6</v>
      </c>
      <c r="D300" s="1277">
        <v>0</v>
      </c>
      <c r="E300" s="1113">
        <v>1001.6</v>
      </c>
      <c r="F300" s="1113">
        <v>0</v>
      </c>
      <c r="G300" s="1244">
        <v>0</v>
      </c>
      <c r="H300" s="1276">
        <f t="shared" si="272"/>
        <v>1001.6</v>
      </c>
      <c r="I300" s="1277">
        <v>0</v>
      </c>
      <c r="J300" s="1113">
        <v>1001.6</v>
      </c>
      <c r="K300" s="1113">
        <v>0</v>
      </c>
      <c r="L300" s="1244">
        <v>0</v>
      </c>
      <c r="M300" s="1276">
        <f t="shared" si="273"/>
        <v>394.5</v>
      </c>
      <c r="N300" s="1277">
        <v>0</v>
      </c>
      <c r="O300" s="1113">
        <v>394.5</v>
      </c>
      <c r="P300" s="1113">
        <v>0</v>
      </c>
      <c r="Q300" s="1244">
        <v>0</v>
      </c>
      <c r="R300" s="1022"/>
      <c r="S300" s="804"/>
    </row>
    <row r="301" spans="1:19" ht="25.5" customHeight="1" x14ac:dyDescent="0.25">
      <c r="A301" s="872" t="s">
        <v>554</v>
      </c>
      <c r="B301" s="1015" t="s">
        <v>560</v>
      </c>
      <c r="C301" s="1276">
        <f t="shared" si="274"/>
        <v>0</v>
      </c>
      <c r="D301" s="1277">
        <v>0</v>
      </c>
      <c r="E301" s="1113">
        <v>0</v>
      </c>
      <c r="F301" s="1113">
        <v>0</v>
      </c>
      <c r="G301" s="1244">
        <v>0</v>
      </c>
      <c r="H301" s="1276">
        <f t="shared" si="272"/>
        <v>0</v>
      </c>
      <c r="I301" s="1277">
        <v>0</v>
      </c>
      <c r="J301" s="1113">
        <v>0</v>
      </c>
      <c r="K301" s="1113">
        <v>0</v>
      </c>
      <c r="L301" s="1244">
        <v>0</v>
      </c>
      <c r="M301" s="1276">
        <f t="shared" si="273"/>
        <v>0</v>
      </c>
      <c r="N301" s="1277">
        <v>0</v>
      </c>
      <c r="O301" s="1113">
        <v>0</v>
      </c>
      <c r="P301" s="1113">
        <v>0</v>
      </c>
      <c r="Q301" s="1244">
        <v>0</v>
      </c>
      <c r="R301" s="1022"/>
      <c r="S301" s="804"/>
    </row>
    <row r="302" spans="1:19" ht="24" hidden="1" x14ac:dyDescent="0.25">
      <c r="A302" s="872" t="s">
        <v>68</v>
      </c>
      <c r="B302" s="1012" t="s">
        <v>196</v>
      </c>
      <c r="C302" s="1279">
        <f t="shared" si="274"/>
        <v>0</v>
      </c>
      <c r="D302" s="1280"/>
      <c r="E302" s="1281"/>
      <c r="F302" s="1281"/>
      <c r="G302" s="1282"/>
      <c r="H302" s="1279">
        <f t="shared" si="272"/>
        <v>0</v>
      </c>
      <c r="I302" s="1280"/>
      <c r="J302" s="1281"/>
      <c r="K302" s="1281"/>
      <c r="L302" s="1282"/>
      <c r="M302" s="1279">
        <f t="shared" si="273"/>
        <v>0</v>
      </c>
      <c r="N302" s="1280"/>
      <c r="O302" s="1281"/>
      <c r="P302" s="1281"/>
      <c r="Q302" s="1282"/>
      <c r="R302" s="1022"/>
      <c r="S302" s="804"/>
    </row>
    <row r="303" spans="1:19" ht="21.75" customHeight="1" thickBot="1" x14ac:dyDescent="0.3">
      <c r="A303" s="1016"/>
      <c r="B303" s="921" t="s">
        <v>102</v>
      </c>
      <c r="C303" s="1041">
        <f t="shared" si="274"/>
        <v>67759.100000000006</v>
      </c>
      <c r="D303" s="1236">
        <f>D251+D275+D287</f>
        <v>63018.5</v>
      </c>
      <c r="E303" s="1236">
        <f t="shared" ref="E303:G303" si="281">E251+E275+E287</f>
        <v>4740.6000000000004</v>
      </c>
      <c r="F303" s="1236">
        <f t="shared" si="281"/>
        <v>0</v>
      </c>
      <c r="G303" s="1237">
        <f t="shared" si="281"/>
        <v>0</v>
      </c>
      <c r="H303" s="1041">
        <f t="shared" si="272"/>
        <v>67759.100000000006</v>
      </c>
      <c r="I303" s="1236">
        <f t="shared" ref="I303:L303" si="282">I251+I275+I287</f>
        <v>63018.5</v>
      </c>
      <c r="J303" s="1236">
        <f t="shared" si="282"/>
        <v>4740.6000000000004</v>
      </c>
      <c r="K303" s="1236">
        <f t="shared" si="282"/>
        <v>0</v>
      </c>
      <c r="L303" s="1237">
        <f t="shared" si="282"/>
        <v>0</v>
      </c>
      <c r="M303" s="1041">
        <f t="shared" si="273"/>
        <v>32683.899999999998</v>
      </c>
      <c r="N303" s="1236">
        <f t="shared" ref="N303:Q303" si="283">N251+N275+N287</f>
        <v>31737.3</v>
      </c>
      <c r="O303" s="1236">
        <f t="shared" si="283"/>
        <v>946.6</v>
      </c>
      <c r="P303" s="1236">
        <f t="shared" si="283"/>
        <v>0</v>
      </c>
      <c r="Q303" s="1237">
        <f t="shared" si="283"/>
        <v>0</v>
      </c>
      <c r="R303" s="987">
        <f>M303/C303*100</f>
        <v>48.235439963045543</v>
      </c>
      <c r="S303" s="804"/>
    </row>
    <row r="304" spans="1:19" ht="19.5" thickBot="1" x14ac:dyDescent="0.3">
      <c r="A304" s="1514" t="s">
        <v>351</v>
      </c>
      <c r="B304" s="1515"/>
      <c r="C304" s="1515"/>
      <c r="D304" s="1515"/>
      <c r="E304" s="1515"/>
      <c r="F304" s="1515"/>
      <c r="G304" s="1515"/>
      <c r="H304" s="1515"/>
      <c r="I304" s="1515"/>
      <c r="J304" s="1515"/>
      <c r="K304" s="1515"/>
      <c r="L304" s="1515"/>
      <c r="M304" s="1515"/>
      <c r="N304" s="1515"/>
      <c r="O304" s="1515"/>
      <c r="P304" s="1515"/>
      <c r="Q304" s="1515"/>
      <c r="R304" s="1516"/>
      <c r="S304" s="804"/>
    </row>
    <row r="305" spans="1:19" ht="33" customHeight="1" x14ac:dyDescent="0.25">
      <c r="A305" s="1023" t="s">
        <v>170</v>
      </c>
      <c r="B305" s="971" t="s">
        <v>466</v>
      </c>
      <c r="C305" s="1247">
        <f t="shared" ref="C305:C306" si="284">SUM(D305:G305)</f>
        <v>0</v>
      </c>
      <c r="D305" s="1248">
        <v>0</v>
      </c>
      <c r="E305" s="1248">
        <v>0</v>
      </c>
      <c r="F305" s="1248">
        <v>0</v>
      </c>
      <c r="G305" s="1249">
        <v>0</v>
      </c>
      <c r="H305" s="1247">
        <f t="shared" ref="H305:H312" si="285">SUM(I305:L305)</f>
        <v>0</v>
      </c>
      <c r="I305" s="1248">
        <v>0</v>
      </c>
      <c r="J305" s="1248">
        <v>0</v>
      </c>
      <c r="K305" s="1248">
        <v>0</v>
      </c>
      <c r="L305" s="1249">
        <v>0</v>
      </c>
      <c r="M305" s="1247">
        <f t="shared" ref="M305:M312" si="286">SUM(N305:Q305)</f>
        <v>0</v>
      </c>
      <c r="N305" s="1248">
        <v>0</v>
      </c>
      <c r="O305" s="1248">
        <v>0</v>
      </c>
      <c r="P305" s="1248">
        <v>0</v>
      </c>
      <c r="Q305" s="1249">
        <v>0</v>
      </c>
      <c r="R305" s="1033"/>
      <c r="S305" s="804"/>
    </row>
    <row r="306" spans="1:19" ht="44.25" customHeight="1" x14ac:dyDescent="0.25">
      <c r="A306" s="873" t="s">
        <v>171</v>
      </c>
      <c r="B306" s="1024" t="s">
        <v>467</v>
      </c>
      <c r="C306" s="1028">
        <f t="shared" si="284"/>
        <v>384.4</v>
      </c>
      <c r="D306" s="796">
        <f>SUM(D307:D311)</f>
        <v>384.4</v>
      </c>
      <c r="E306" s="1115">
        <f t="shared" ref="E306:G306" si="287">SUM(E307:E311)</f>
        <v>0</v>
      </c>
      <c r="F306" s="1115">
        <f t="shared" si="287"/>
        <v>0</v>
      </c>
      <c r="G306" s="1257">
        <f t="shared" si="287"/>
        <v>0</v>
      </c>
      <c r="H306" s="1028">
        <f t="shared" si="285"/>
        <v>384.4</v>
      </c>
      <c r="I306" s="796">
        <f t="shared" ref="I306:L306" si="288">SUM(I307:I311)</f>
        <v>384.4</v>
      </c>
      <c r="J306" s="1115">
        <f t="shared" si="288"/>
        <v>0</v>
      </c>
      <c r="K306" s="1115">
        <f t="shared" si="288"/>
        <v>0</v>
      </c>
      <c r="L306" s="1257">
        <f t="shared" si="288"/>
        <v>0</v>
      </c>
      <c r="M306" s="1028">
        <f t="shared" si="286"/>
        <v>150</v>
      </c>
      <c r="N306" s="1115">
        <f t="shared" ref="N306:Q306" si="289">SUM(N307:N311)</f>
        <v>150</v>
      </c>
      <c r="O306" s="1115">
        <f t="shared" si="289"/>
        <v>0</v>
      </c>
      <c r="P306" s="1115">
        <f t="shared" si="289"/>
        <v>0</v>
      </c>
      <c r="Q306" s="1257">
        <f t="shared" si="289"/>
        <v>0</v>
      </c>
      <c r="R306" s="1034"/>
      <c r="S306" s="804"/>
    </row>
    <row r="307" spans="1:19" ht="34.5" customHeight="1" x14ac:dyDescent="0.25">
      <c r="A307" s="874" t="s">
        <v>34</v>
      </c>
      <c r="B307" s="196" t="s">
        <v>352</v>
      </c>
      <c r="C307" s="1029">
        <f>SUM(D307:G307)</f>
        <v>134.4</v>
      </c>
      <c r="D307" s="795">
        <v>134.4</v>
      </c>
      <c r="E307" s="1113">
        <v>0</v>
      </c>
      <c r="F307" s="1113">
        <v>0</v>
      </c>
      <c r="G307" s="1244">
        <v>0</v>
      </c>
      <c r="H307" s="1029">
        <f t="shared" si="285"/>
        <v>134.4</v>
      </c>
      <c r="I307" s="795">
        <v>134.4</v>
      </c>
      <c r="J307" s="1113">
        <v>0</v>
      </c>
      <c r="K307" s="1113">
        <v>0</v>
      </c>
      <c r="L307" s="1244">
        <v>0</v>
      </c>
      <c r="M307" s="1029">
        <f t="shared" si="286"/>
        <v>0</v>
      </c>
      <c r="N307" s="1113">
        <v>0</v>
      </c>
      <c r="O307" s="1287">
        <v>0</v>
      </c>
      <c r="P307" s="1287">
        <v>0</v>
      </c>
      <c r="Q307" s="1288">
        <v>0</v>
      </c>
      <c r="R307" s="1035"/>
      <c r="S307" s="804"/>
    </row>
    <row r="308" spans="1:19" ht="33" customHeight="1" x14ac:dyDescent="0.25">
      <c r="A308" s="874" t="s">
        <v>115</v>
      </c>
      <c r="B308" s="196" t="s">
        <v>468</v>
      </c>
      <c r="C308" s="1029">
        <f t="shared" ref="C308:C312" si="290">SUM(D308:G308)</f>
        <v>0</v>
      </c>
      <c r="D308" s="795">
        <v>0</v>
      </c>
      <c r="E308" s="1113">
        <v>0</v>
      </c>
      <c r="F308" s="1113">
        <v>0</v>
      </c>
      <c r="G308" s="1244">
        <v>0</v>
      </c>
      <c r="H308" s="1029">
        <f t="shared" si="285"/>
        <v>0</v>
      </c>
      <c r="I308" s="795">
        <v>0</v>
      </c>
      <c r="J308" s="1113">
        <v>0</v>
      </c>
      <c r="K308" s="1113">
        <v>0</v>
      </c>
      <c r="L308" s="1244">
        <v>0</v>
      </c>
      <c r="M308" s="1029">
        <f t="shared" si="286"/>
        <v>0</v>
      </c>
      <c r="N308" s="1113">
        <v>0</v>
      </c>
      <c r="O308" s="1113">
        <v>0</v>
      </c>
      <c r="P308" s="1113">
        <v>0</v>
      </c>
      <c r="Q308" s="1244">
        <v>0</v>
      </c>
      <c r="R308" s="1034"/>
      <c r="S308" s="804"/>
    </row>
    <row r="309" spans="1:19" ht="59.25" customHeight="1" x14ac:dyDescent="0.25">
      <c r="A309" s="875" t="s">
        <v>117</v>
      </c>
      <c r="B309" s="196" t="s">
        <v>469</v>
      </c>
      <c r="C309" s="1029">
        <f t="shared" si="290"/>
        <v>0</v>
      </c>
      <c r="D309" s="795">
        <v>0</v>
      </c>
      <c r="E309" s="1113">
        <v>0</v>
      </c>
      <c r="F309" s="1113">
        <v>0</v>
      </c>
      <c r="G309" s="1244">
        <v>0</v>
      </c>
      <c r="H309" s="1029">
        <f t="shared" si="285"/>
        <v>0</v>
      </c>
      <c r="I309" s="795">
        <v>0</v>
      </c>
      <c r="J309" s="1113">
        <v>0</v>
      </c>
      <c r="K309" s="1113">
        <v>0</v>
      </c>
      <c r="L309" s="1244">
        <v>0</v>
      </c>
      <c r="M309" s="1029">
        <f t="shared" si="286"/>
        <v>0</v>
      </c>
      <c r="N309" s="1113">
        <v>0</v>
      </c>
      <c r="O309" s="1113">
        <v>0</v>
      </c>
      <c r="P309" s="1113">
        <v>0</v>
      </c>
      <c r="Q309" s="1244">
        <v>0</v>
      </c>
      <c r="R309" s="1034"/>
      <c r="S309" s="804"/>
    </row>
    <row r="310" spans="1:19" ht="25.5" customHeight="1" x14ac:dyDescent="0.25">
      <c r="A310" s="874" t="s">
        <v>118</v>
      </c>
      <c r="B310" s="1025" t="s">
        <v>354</v>
      </c>
      <c r="C310" s="1029">
        <f t="shared" si="290"/>
        <v>100</v>
      </c>
      <c r="D310" s="795">
        <v>100</v>
      </c>
      <c r="E310" s="1113">
        <v>0</v>
      </c>
      <c r="F310" s="1113">
        <v>0</v>
      </c>
      <c r="G310" s="1244">
        <v>0</v>
      </c>
      <c r="H310" s="1029">
        <f t="shared" si="285"/>
        <v>100</v>
      </c>
      <c r="I310" s="795">
        <v>100</v>
      </c>
      <c r="J310" s="1113">
        <v>0</v>
      </c>
      <c r="K310" s="1113">
        <v>0</v>
      </c>
      <c r="L310" s="1244">
        <v>0</v>
      </c>
      <c r="M310" s="1029">
        <f t="shared" si="286"/>
        <v>0</v>
      </c>
      <c r="N310" s="1113">
        <v>0</v>
      </c>
      <c r="O310" s="1113">
        <v>0</v>
      </c>
      <c r="P310" s="1113">
        <v>0</v>
      </c>
      <c r="Q310" s="1244">
        <v>0</v>
      </c>
      <c r="R310" s="1034"/>
      <c r="S310" s="804"/>
    </row>
    <row r="311" spans="1:19" ht="51" customHeight="1" x14ac:dyDescent="0.25">
      <c r="A311" s="874" t="s">
        <v>119</v>
      </c>
      <c r="B311" s="1025" t="s">
        <v>470</v>
      </c>
      <c r="C311" s="1029">
        <f t="shared" si="290"/>
        <v>150</v>
      </c>
      <c r="D311" s="1113">
        <v>150</v>
      </c>
      <c r="E311" s="1113">
        <v>0</v>
      </c>
      <c r="F311" s="1113">
        <v>0</v>
      </c>
      <c r="G311" s="1244">
        <v>0</v>
      </c>
      <c r="H311" s="1029">
        <f t="shared" si="285"/>
        <v>150</v>
      </c>
      <c r="I311" s="1113">
        <v>150</v>
      </c>
      <c r="J311" s="1113">
        <v>0</v>
      </c>
      <c r="K311" s="1113">
        <v>0</v>
      </c>
      <c r="L311" s="1244">
        <v>0</v>
      </c>
      <c r="M311" s="1029">
        <f t="shared" si="286"/>
        <v>150</v>
      </c>
      <c r="N311" s="1113">
        <v>150</v>
      </c>
      <c r="O311" s="1113">
        <v>0</v>
      </c>
      <c r="P311" s="1113">
        <v>0</v>
      </c>
      <c r="Q311" s="1244">
        <v>0</v>
      </c>
      <c r="R311" s="891"/>
      <c r="S311" s="804"/>
    </row>
    <row r="312" spans="1:19" ht="42" customHeight="1" thickBot="1" x14ac:dyDescent="0.3">
      <c r="A312" s="1026"/>
      <c r="B312" s="1027" t="s">
        <v>102</v>
      </c>
      <c r="C312" s="1030">
        <f t="shared" si="290"/>
        <v>384.4</v>
      </c>
      <c r="D312" s="1031">
        <f>D305+D306</f>
        <v>384.4</v>
      </c>
      <c r="E312" s="1031">
        <f t="shared" ref="E312:G312" si="291">E305+E306</f>
        <v>0</v>
      </c>
      <c r="F312" s="1031">
        <f t="shared" si="291"/>
        <v>0</v>
      </c>
      <c r="G312" s="1032">
        <f t="shared" si="291"/>
        <v>0</v>
      </c>
      <c r="H312" s="1030">
        <f t="shared" si="285"/>
        <v>384.4</v>
      </c>
      <c r="I312" s="1031">
        <f t="shared" ref="I312:L312" si="292">I305+I306</f>
        <v>384.4</v>
      </c>
      <c r="J312" s="1031">
        <f t="shared" si="292"/>
        <v>0</v>
      </c>
      <c r="K312" s="1031">
        <f t="shared" si="292"/>
        <v>0</v>
      </c>
      <c r="L312" s="1032">
        <f t="shared" si="292"/>
        <v>0</v>
      </c>
      <c r="M312" s="1030">
        <f t="shared" si="286"/>
        <v>150</v>
      </c>
      <c r="N312" s="1031">
        <f t="shared" ref="N312:Q312" si="293">N305+N306</f>
        <v>150</v>
      </c>
      <c r="O312" s="1031">
        <f t="shared" si="293"/>
        <v>0</v>
      </c>
      <c r="P312" s="1031">
        <f t="shared" si="293"/>
        <v>0</v>
      </c>
      <c r="Q312" s="1032">
        <f t="shared" si="293"/>
        <v>0</v>
      </c>
      <c r="R312" s="987">
        <f>M312/C312*100</f>
        <v>39.021852237252865</v>
      </c>
      <c r="S312" s="804"/>
    </row>
    <row r="313" spans="1:19" ht="19.5" thickBot="1" x14ac:dyDescent="0.3">
      <c r="A313" s="1514" t="s">
        <v>454</v>
      </c>
      <c r="B313" s="1515"/>
      <c r="C313" s="1515"/>
      <c r="D313" s="1515"/>
      <c r="E313" s="1515"/>
      <c r="F313" s="1515"/>
      <c r="G313" s="1515"/>
      <c r="H313" s="1515"/>
      <c r="I313" s="1515"/>
      <c r="J313" s="1515"/>
      <c r="K313" s="1515"/>
      <c r="L313" s="1515"/>
      <c r="M313" s="1515"/>
      <c r="N313" s="1515"/>
      <c r="O313" s="1515"/>
      <c r="P313" s="1515"/>
      <c r="Q313" s="1515"/>
      <c r="R313" s="1516"/>
      <c r="S313" s="804"/>
    </row>
    <row r="314" spans="1:19" ht="60" x14ac:dyDescent="0.25">
      <c r="A314" s="1036"/>
      <c r="B314" s="1037" t="s">
        <v>250</v>
      </c>
      <c r="C314" s="1038">
        <f t="shared" ref="C314:C323" si="294">D314+E314</f>
        <v>940</v>
      </c>
      <c r="D314" s="1135">
        <f>D316+D317+D318</f>
        <v>940</v>
      </c>
      <c r="E314" s="1135">
        <f>E316+E317+E318</f>
        <v>0</v>
      </c>
      <c r="F314" s="1135">
        <f t="shared" ref="F314:G314" si="295">F316+F317+F318</f>
        <v>0</v>
      </c>
      <c r="G314" s="1263">
        <f t="shared" si="295"/>
        <v>0</v>
      </c>
      <c r="H314" s="1038">
        <f t="shared" ref="H314:H323" si="296">I314+J314</f>
        <v>940</v>
      </c>
      <c r="I314" s="1135">
        <f>I316+I317+I318</f>
        <v>940</v>
      </c>
      <c r="J314" s="1135">
        <f>J316+J317+J318</f>
        <v>0</v>
      </c>
      <c r="K314" s="1135">
        <f t="shared" ref="K314:L314" si="297">K316+K317+K318</f>
        <v>0</v>
      </c>
      <c r="L314" s="1263">
        <f t="shared" si="297"/>
        <v>0</v>
      </c>
      <c r="M314" s="1038">
        <f t="shared" ref="M314:M323" si="298">N314+O314</f>
        <v>489.7</v>
      </c>
      <c r="N314" s="1135">
        <f>N316+N317+N318</f>
        <v>489.7</v>
      </c>
      <c r="O314" s="1135">
        <f>O316+O317+O318</f>
        <v>0</v>
      </c>
      <c r="P314" s="1135">
        <f t="shared" ref="P314:Q314" si="299">P316+P317+P318</f>
        <v>0</v>
      </c>
      <c r="Q314" s="1263">
        <f t="shared" si="299"/>
        <v>0</v>
      </c>
      <c r="R314" s="1042">
        <f>N314/D314*100</f>
        <v>52.095744680851062</v>
      </c>
      <c r="S314" s="804"/>
    </row>
    <row r="315" spans="1:19" ht="41.25" customHeight="1" x14ac:dyDescent="0.25">
      <c r="A315" s="876">
        <v>1</v>
      </c>
      <c r="B315" s="914" t="s">
        <v>437</v>
      </c>
      <c r="C315" s="1039">
        <f>SUM(D315:G315)</f>
        <v>940</v>
      </c>
      <c r="D315" s="1183">
        <f>SUM(D316:D318)</f>
        <v>940</v>
      </c>
      <c r="E315" s="1183">
        <f t="shared" ref="E315:G315" si="300">SUM(E316:E318)</f>
        <v>0</v>
      </c>
      <c r="F315" s="1183">
        <f t="shared" si="300"/>
        <v>0</v>
      </c>
      <c r="G315" s="1289">
        <f t="shared" si="300"/>
        <v>0</v>
      </c>
      <c r="H315" s="1039">
        <f>SUM(I315:L315)</f>
        <v>940</v>
      </c>
      <c r="I315" s="1183">
        <f t="shared" ref="I315:L315" si="301">SUM(I316:I318)</f>
        <v>940</v>
      </c>
      <c r="J315" s="1183">
        <f t="shared" si="301"/>
        <v>0</v>
      </c>
      <c r="K315" s="1183">
        <f t="shared" si="301"/>
        <v>0</v>
      </c>
      <c r="L315" s="1289">
        <f t="shared" si="301"/>
        <v>0</v>
      </c>
      <c r="M315" s="1039">
        <f>SUM(N315:Q315)</f>
        <v>489.7</v>
      </c>
      <c r="N315" s="1183">
        <f t="shared" ref="N315:Q315" si="302">SUM(N316:N318)</f>
        <v>489.7</v>
      </c>
      <c r="O315" s="1183">
        <f t="shared" si="302"/>
        <v>0</v>
      </c>
      <c r="P315" s="1183">
        <f t="shared" si="302"/>
        <v>0</v>
      </c>
      <c r="Q315" s="1289">
        <f t="shared" si="302"/>
        <v>0</v>
      </c>
      <c r="R315" s="336"/>
      <c r="S315" s="804"/>
    </row>
    <row r="316" spans="1:19" x14ac:dyDescent="0.25">
      <c r="A316" s="877" t="s">
        <v>26</v>
      </c>
      <c r="B316" s="194" t="s">
        <v>251</v>
      </c>
      <c r="C316" s="1029">
        <f t="shared" si="294"/>
        <v>650</v>
      </c>
      <c r="D316" s="1254">
        <v>650</v>
      </c>
      <c r="E316" s="1113">
        <v>0</v>
      </c>
      <c r="F316" s="1113">
        <v>0</v>
      </c>
      <c r="G316" s="1244">
        <v>0</v>
      </c>
      <c r="H316" s="1029">
        <f t="shared" si="296"/>
        <v>650</v>
      </c>
      <c r="I316" s="1254">
        <v>650</v>
      </c>
      <c r="J316" s="1113">
        <v>0</v>
      </c>
      <c r="K316" s="1113">
        <v>0</v>
      </c>
      <c r="L316" s="1244">
        <v>0</v>
      </c>
      <c r="M316" s="1029">
        <f t="shared" si="298"/>
        <v>444.7</v>
      </c>
      <c r="N316" s="1254">
        <v>444.7</v>
      </c>
      <c r="O316" s="1113">
        <v>0</v>
      </c>
      <c r="P316" s="1113">
        <v>0</v>
      </c>
      <c r="Q316" s="1244">
        <v>0</v>
      </c>
      <c r="R316" s="1043"/>
      <c r="S316" s="804"/>
    </row>
    <row r="317" spans="1:19" ht="24" x14ac:dyDescent="0.25">
      <c r="A317" s="878" t="s">
        <v>27</v>
      </c>
      <c r="B317" s="195" t="s">
        <v>252</v>
      </c>
      <c r="C317" s="1029">
        <f t="shared" si="294"/>
        <v>200</v>
      </c>
      <c r="D317" s="1254">
        <v>200</v>
      </c>
      <c r="E317" s="1113">
        <v>0</v>
      </c>
      <c r="F317" s="1113">
        <v>0</v>
      </c>
      <c r="G317" s="1244">
        <v>0</v>
      </c>
      <c r="H317" s="1029">
        <f t="shared" si="296"/>
        <v>200</v>
      </c>
      <c r="I317" s="1254">
        <v>200</v>
      </c>
      <c r="J317" s="1113">
        <v>0</v>
      </c>
      <c r="K317" s="1113">
        <v>0</v>
      </c>
      <c r="L317" s="1244">
        <v>0</v>
      </c>
      <c r="M317" s="1029">
        <f t="shared" si="298"/>
        <v>0</v>
      </c>
      <c r="N317" s="1254">
        <v>0</v>
      </c>
      <c r="O317" s="1113">
        <v>0</v>
      </c>
      <c r="P317" s="1113">
        <v>0</v>
      </c>
      <c r="Q317" s="1244">
        <v>0</v>
      </c>
      <c r="R317" s="1043"/>
      <c r="S317" s="804"/>
    </row>
    <row r="318" spans="1:19" ht="24" x14ac:dyDescent="0.25">
      <c r="A318" s="879" t="s">
        <v>28</v>
      </c>
      <c r="B318" s="196" t="s">
        <v>253</v>
      </c>
      <c r="C318" s="1029">
        <f t="shared" si="294"/>
        <v>90</v>
      </c>
      <c r="D318" s="1254">
        <v>90</v>
      </c>
      <c r="E318" s="1113">
        <v>0</v>
      </c>
      <c r="F318" s="1113">
        <v>0</v>
      </c>
      <c r="G318" s="1244">
        <v>0</v>
      </c>
      <c r="H318" s="1029">
        <f t="shared" si="296"/>
        <v>90</v>
      </c>
      <c r="I318" s="1254">
        <v>90</v>
      </c>
      <c r="J318" s="1113">
        <v>0</v>
      </c>
      <c r="K318" s="1113">
        <v>0</v>
      </c>
      <c r="L318" s="1244">
        <v>0</v>
      </c>
      <c r="M318" s="1029">
        <f t="shared" si="298"/>
        <v>45</v>
      </c>
      <c r="N318" s="1254">
        <v>45</v>
      </c>
      <c r="O318" s="1113">
        <v>0</v>
      </c>
      <c r="P318" s="1113">
        <v>0</v>
      </c>
      <c r="Q318" s="1244">
        <v>0</v>
      </c>
      <c r="R318" s="1043"/>
      <c r="S318" s="804"/>
    </row>
    <row r="319" spans="1:19" ht="48" x14ac:dyDescent="0.25">
      <c r="A319" s="880"/>
      <c r="B319" s="469" t="s">
        <v>254</v>
      </c>
      <c r="C319" s="1040">
        <f>SUM(D319:G319)</f>
        <v>2304.5</v>
      </c>
      <c r="D319" s="1183">
        <f>D320+D327</f>
        <v>390</v>
      </c>
      <c r="E319" s="1274">
        <f t="shared" ref="E319:G319" si="303">E320+E327</f>
        <v>1914.5</v>
      </c>
      <c r="F319" s="1274">
        <f t="shared" si="303"/>
        <v>0</v>
      </c>
      <c r="G319" s="1275">
        <f t="shared" si="303"/>
        <v>0</v>
      </c>
      <c r="H319" s="1040">
        <f>SUM(I319:L319)</f>
        <v>2315.5</v>
      </c>
      <c r="I319" s="1183">
        <f t="shared" ref="I319:L319" si="304">I320+I327</f>
        <v>401</v>
      </c>
      <c r="J319" s="1274">
        <f t="shared" si="304"/>
        <v>1914.5</v>
      </c>
      <c r="K319" s="1274">
        <f t="shared" si="304"/>
        <v>0</v>
      </c>
      <c r="L319" s="1275">
        <f t="shared" si="304"/>
        <v>0</v>
      </c>
      <c r="M319" s="1040">
        <f>SUM(N319:Q319)</f>
        <v>318</v>
      </c>
      <c r="N319" s="1183">
        <f t="shared" ref="N319:Q319" si="305">N320+N327</f>
        <v>318</v>
      </c>
      <c r="O319" s="1274">
        <f t="shared" si="305"/>
        <v>0</v>
      </c>
      <c r="P319" s="1274">
        <f t="shared" si="305"/>
        <v>0</v>
      </c>
      <c r="Q319" s="1275">
        <f t="shared" si="305"/>
        <v>0</v>
      </c>
      <c r="R319" s="1044">
        <f>N319/D319*100</f>
        <v>81.538461538461533</v>
      </c>
      <c r="S319" s="804"/>
    </row>
    <row r="320" spans="1:19" x14ac:dyDescent="0.25">
      <c r="A320" s="880">
        <v>1</v>
      </c>
      <c r="B320" s="469" t="s">
        <v>438</v>
      </c>
      <c r="C320" s="1040">
        <f>SUM(D320:G320)</f>
        <v>390</v>
      </c>
      <c r="D320" s="1183">
        <f>SUM(D321+D322+D325+D326)</f>
        <v>390</v>
      </c>
      <c r="E320" s="1274">
        <f t="shared" ref="E320:G320" si="306">SUM(E321+E322+E325+E326)</f>
        <v>0</v>
      </c>
      <c r="F320" s="1274">
        <f t="shared" si="306"/>
        <v>0</v>
      </c>
      <c r="G320" s="1275">
        <f t="shared" si="306"/>
        <v>0</v>
      </c>
      <c r="H320" s="1040">
        <f>SUM(I320:L320)</f>
        <v>401</v>
      </c>
      <c r="I320" s="1183">
        <f t="shared" ref="I320:L320" si="307">SUM(I321+I322+I325+I326)</f>
        <v>401</v>
      </c>
      <c r="J320" s="1274">
        <f t="shared" si="307"/>
        <v>0</v>
      </c>
      <c r="K320" s="1274">
        <f t="shared" si="307"/>
        <v>0</v>
      </c>
      <c r="L320" s="1275">
        <f t="shared" si="307"/>
        <v>0</v>
      </c>
      <c r="M320" s="1040">
        <f>SUM(N320:Q320)</f>
        <v>318</v>
      </c>
      <c r="N320" s="1183">
        <f t="shared" ref="N320:Q320" si="308">SUM(N321+N322+N325+N326)</f>
        <v>318</v>
      </c>
      <c r="O320" s="1274">
        <f t="shared" si="308"/>
        <v>0</v>
      </c>
      <c r="P320" s="1274">
        <f t="shared" si="308"/>
        <v>0</v>
      </c>
      <c r="Q320" s="1275">
        <f t="shared" si="308"/>
        <v>0</v>
      </c>
      <c r="R320" s="1044"/>
      <c r="S320" s="804"/>
    </row>
    <row r="321" spans="1:19" x14ac:dyDescent="0.25">
      <c r="A321" s="878" t="s">
        <v>26</v>
      </c>
      <c r="B321" s="195" t="s">
        <v>217</v>
      </c>
      <c r="C321" s="1029">
        <f t="shared" si="294"/>
        <v>4</v>
      </c>
      <c r="D321" s="1254">
        <v>4</v>
      </c>
      <c r="E321" s="1113">
        <v>0</v>
      </c>
      <c r="F321" s="1113">
        <v>0</v>
      </c>
      <c r="G321" s="1244">
        <v>0</v>
      </c>
      <c r="H321" s="1029">
        <f t="shared" si="296"/>
        <v>4</v>
      </c>
      <c r="I321" s="1254">
        <v>4</v>
      </c>
      <c r="J321" s="1113">
        <v>0</v>
      </c>
      <c r="K321" s="1113">
        <v>0</v>
      </c>
      <c r="L321" s="1244">
        <v>0</v>
      </c>
      <c r="M321" s="1029">
        <f t="shared" si="298"/>
        <v>0</v>
      </c>
      <c r="N321" s="1254">
        <v>0</v>
      </c>
      <c r="O321" s="1113">
        <v>0</v>
      </c>
      <c r="P321" s="1113">
        <v>0</v>
      </c>
      <c r="Q321" s="1244">
        <v>0</v>
      </c>
      <c r="R321" s="1043"/>
      <c r="S321" s="804"/>
    </row>
    <row r="322" spans="1:19" ht="36" x14ac:dyDescent="0.25">
      <c r="A322" s="877" t="s">
        <v>27</v>
      </c>
      <c r="B322" s="195" t="s">
        <v>439</v>
      </c>
      <c r="C322" s="1029">
        <f>SUM(D322:G322)</f>
        <v>375</v>
      </c>
      <c r="D322" s="1254">
        <f>SUM(D323:D324)</f>
        <v>375</v>
      </c>
      <c r="E322" s="1113">
        <f t="shared" ref="E322:G322" si="309">SUM(E323:E324)</f>
        <v>0</v>
      </c>
      <c r="F322" s="1113">
        <f t="shared" si="309"/>
        <v>0</v>
      </c>
      <c r="G322" s="1244">
        <f t="shared" si="309"/>
        <v>0</v>
      </c>
      <c r="H322" s="1029">
        <f>SUM(I322:L322)</f>
        <v>375</v>
      </c>
      <c r="I322" s="1254">
        <f t="shared" ref="I322:L322" si="310">SUM(I323:I324)</f>
        <v>375</v>
      </c>
      <c r="J322" s="1113">
        <f t="shared" si="310"/>
        <v>0</v>
      </c>
      <c r="K322" s="1113">
        <f t="shared" si="310"/>
        <v>0</v>
      </c>
      <c r="L322" s="1244">
        <f t="shared" si="310"/>
        <v>0</v>
      </c>
      <c r="M322" s="1029">
        <f>SUM(N322:Q322)</f>
        <v>318</v>
      </c>
      <c r="N322" s="1254">
        <f t="shared" ref="N322:Q322" si="311">SUM(N323:N324)</f>
        <v>318</v>
      </c>
      <c r="O322" s="1113">
        <f t="shared" si="311"/>
        <v>0</v>
      </c>
      <c r="P322" s="1113">
        <f t="shared" si="311"/>
        <v>0</v>
      </c>
      <c r="Q322" s="1244">
        <f t="shared" si="311"/>
        <v>0</v>
      </c>
      <c r="R322" s="1043"/>
      <c r="S322" s="804"/>
    </row>
    <row r="323" spans="1:19" ht="24" x14ac:dyDescent="0.25">
      <c r="A323" s="879" t="s">
        <v>440</v>
      </c>
      <c r="B323" s="196" t="s">
        <v>258</v>
      </c>
      <c r="C323" s="1029">
        <f t="shared" si="294"/>
        <v>375</v>
      </c>
      <c r="D323" s="1113">
        <v>375</v>
      </c>
      <c r="E323" s="1254">
        <v>0</v>
      </c>
      <c r="F323" s="1113">
        <v>0</v>
      </c>
      <c r="G323" s="1244">
        <v>0</v>
      </c>
      <c r="H323" s="1029">
        <f t="shared" si="296"/>
        <v>375</v>
      </c>
      <c r="I323" s="1113">
        <v>375</v>
      </c>
      <c r="J323" s="1254">
        <v>0</v>
      </c>
      <c r="K323" s="1113">
        <v>0</v>
      </c>
      <c r="L323" s="1244">
        <v>0</v>
      </c>
      <c r="M323" s="1029">
        <f t="shared" si="298"/>
        <v>318</v>
      </c>
      <c r="N323" s="1113">
        <v>318</v>
      </c>
      <c r="O323" s="1254">
        <v>0</v>
      </c>
      <c r="P323" s="1113">
        <v>0</v>
      </c>
      <c r="Q323" s="1244">
        <v>0</v>
      </c>
      <c r="R323" s="1043"/>
      <c r="S323" s="804"/>
    </row>
    <row r="324" spans="1:19" ht="48" x14ac:dyDescent="0.25">
      <c r="A324" s="879" t="s">
        <v>441</v>
      </c>
      <c r="B324" s="196" t="s">
        <v>259</v>
      </c>
      <c r="C324" s="1029">
        <f>D324+E324</f>
        <v>0</v>
      </c>
      <c r="D324" s="1113">
        <v>0</v>
      </c>
      <c r="E324" s="1254">
        <v>0</v>
      </c>
      <c r="F324" s="1113">
        <v>0</v>
      </c>
      <c r="G324" s="1244">
        <v>0</v>
      </c>
      <c r="H324" s="1029">
        <f>I324+J324</f>
        <v>0</v>
      </c>
      <c r="I324" s="1113">
        <v>0</v>
      </c>
      <c r="J324" s="1254">
        <v>0</v>
      </c>
      <c r="K324" s="1113">
        <v>0</v>
      </c>
      <c r="L324" s="1244">
        <v>0</v>
      </c>
      <c r="M324" s="1029">
        <f>N324+O324</f>
        <v>0</v>
      </c>
      <c r="N324" s="1113">
        <v>0</v>
      </c>
      <c r="O324" s="1254">
        <v>0</v>
      </c>
      <c r="P324" s="1113">
        <v>0</v>
      </c>
      <c r="Q324" s="1244">
        <v>0</v>
      </c>
      <c r="R324" s="1043"/>
      <c r="S324" s="804"/>
    </row>
    <row r="325" spans="1:19" ht="24" x14ac:dyDescent="0.25">
      <c r="A325" s="879" t="s">
        <v>28</v>
      </c>
      <c r="B325" s="196" t="s">
        <v>255</v>
      </c>
      <c r="C325" s="1029">
        <f>SUM(D325:G325)</f>
        <v>0</v>
      </c>
      <c r="D325" s="1254">
        <v>0</v>
      </c>
      <c r="E325" s="1113">
        <v>0</v>
      </c>
      <c r="F325" s="1113">
        <v>0</v>
      </c>
      <c r="G325" s="1244">
        <v>0</v>
      </c>
      <c r="H325" s="1029">
        <f>SUM(I325:L325)</f>
        <v>11</v>
      </c>
      <c r="I325" s="1254">
        <f t="shared" ref="I325:L325" si="312">SUM(I326)</f>
        <v>11</v>
      </c>
      <c r="J325" s="1113">
        <f t="shared" si="312"/>
        <v>0</v>
      </c>
      <c r="K325" s="1113">
        <f t="shared" si="312"/>
        <v>0</v>
      </c>
      <c r="L325" s="1244">
        <f t="shared" si="312"/>
        <v>0</v>
      </c>
      <c r="M325" s="1029">
        <f>SUM(N325:Q325)</f>
        <v>0</v>
      </c>
      <c r="N325" s="1254">
        <f t="shared" ref="N325:Q325" si="313">SUM(N326)</f>
        <v>0</v>
      </c>
      <c r="O325" s="1113">
        <f t="shared" si="313"/>
        <v>0</v>
      </c>
      <c r="P325" s="1113">
        <f t="shared" si="313"/>
        <v>0</v>
      </c>
      <c r="Q325" s="1244">
        <f t="shared" si="313"/>
        <v>0</v>
      </c>
      <c r="R325" s="1043"/>
      <c r="S325" s="804"/>
    </row>
    <row r="326" spans="1:19" ht="24" x14ac:dyDescent="0.25">
      <c r="A326" s="879" t="s">
        <v>29</v>
      </c>
      <c r="B326" s="196" t="s">
        <v>444</v>
      </c>
      <c r="C326" s="1029">
        <f>SUM(D326:G326)</f>
        <v>11</v>
      </c>
      <c r="D326" s="1254">
        <v>11</v>
      </c>
      <c r="E326" s="1113">
        <v>0</v>
      </c>
      <c r="F326" s="1113">
        <v>0</v>
      </c>
      <c r="G326" s="1244">
        <v>0</v>
      </c>
      <c r="H326" s="1029">
        <f>SUM(I326:L326)</f>
        <v>11</v>
      </c>
      <c r="I326" s="1254">
        <v>11</v>
      </c>
      <c r="J326" s="1113">
        <v>0</v>
      </c>
      <c r="K326" s="1113">
        <v>0</v>
      </c>
      <c r="L326" s="1244">
        <v>0</v>
      </c>
      <c r="M326" s="1029">
        <f>SUM(N326:Q326)</f>
        <v>0</v>
      </c>
      <c r="N326" s="1254">
        <v>0</v>
      </c>
      <c r="O326" s="1113">
        <v>0</v>
      </c>
      <c r="P326" s="1113">
        <v>0</v>
      </c>
      <c r="Q326" s="1244">
        <v>0</v>
      </c>
      <c r="R326" s="1043"/>
      <c r="S326" s="804"/>
    </row>
    <row r="327" spans="1:19" ht="24" x14ac:dyDescent="0.25">
      <c r="A327" s="855">
        <v>2</v>
      </c>
      <c r="B327" s="1024" t="s">
        <v>442</v>
      </c>
      <c r="C327" s="1029">
        <f t="shared" ref="C327:C328" si="314">SUM(D327:G327)</f>
        <v>1914.5</v>
      </c>
      <c r="D327" s="1254">
        <f>SUM(D328)</f>
        <v>0</v>
      </c>
      <c r="E327" s="1113">
        <f t="shared" ref="E327:G327" si="315">SUM(E328)</f>
        <v>1914.5</v>
      </c>
      <c r="F327" s="1113">
        <f t="shared" si="315"/>
        <v>0</v>
      </c>
      <c r="G327" s="1244">
        <f t="shared" si="315"/>
        <v>0</v>
      </c>
      <c r="H327" s="1029">
        <f t="shared" ref="H327:H328" si="316">SUM(I327:L327)</f>
        <v>1914.5</v>
      </c>
      <c r="I327" s="1254">
        <f t="shared" ref="I327:L327" si="317">SUM(I328)</f>
        <v>0</v>
      </c>
      <c r="J327" s="1113">
        <f t="shared" si="317"/>
        <v>1914.5</v>
      </c>
      <c r="K327" s="1113">
        <f t="shared" si="317"/>
        <v>0</v>
      </c>
      <c r="L327" s="1244">
        <f t="shared" si="317"/>
        <v>0</v>
      </c>
      <c r="M327" s="1029">
        <f t="shared" ref="M327:M328" si="318">SUM(N327:Q327)</f>
        <v>0</v>
      </c>
      <c r="N327" s="1254">
        <f t="shared" ref="N327:Q327" si="319">SUM(N328)</f>
        <v>0</v>
      </c>
      <c r="O327" s="1113">
        <f t="shared" si="319"/>
        <v>0</v>
      </c>
      <c r="P327" s="1113">
        <f t="shared" si="319"/>
        <v>0</v>
      </c>
      <c r="Q327" s="1244">
        <f t="shared" si="319"/>
        <v>0</v>
      </c>
      <c r="R327" s="1045"/>
      <c r="S327" s="804"/>
    </row>
    <row r="328" spans="1:19" ht="24" x14ac:dyDescent="0.25">
      <c r="A328" s="854" t="s">
        <v>34</v>
      </c>
      <c r="B328" s="196" t="s">
        <v>443</v>
      </c>
      <c r="C328" s="1029">
        <f t="shared" si="314"/>
        <v>1914.5</v>
      </c>
      <c r="D328" s="1254">
        <v>0</v>
      </c>
      <c r="E328" s="1113">
        <v>1914.5</v>
      </c>
      <c r="F328" s="1113">
        <v>0</v>
      </c>
      <c r="G328" s="1244">
        <v>0</v>
      </c>
      <c r="H328" s="1029">
        <f t="shared" si="316"/>
        <v>1914.5</v>
      </c>
      <c r="I328" s="1254">
        <v>0</v>
      </c>
      <c r="J328" s="1113">
        <v>1914.5</v>
      </c>
      <c r="K328" s="1113">
        <v>0</v>
      </c>
      <c r="L328" s="1244">
        <v>0</v>
      </c>
      <c r="M328" s="1029">
        <f t="shared" si="318"/>
        <v>0</v>
      </c>
      <c r="N328" s="1254">
        <v>0</v>
      </c>
      <c r="O328" s="1113">
        <v>0</v>
      </c>
      <c r="P328" s="1113">
        <v>0</v>
      </c>
      <c r="Q328" s="1244">
        <v>0</v>
      </c>
      <c r="R328" s="1043"/>
      <c r="S328" s="804"/>
    </row>
    <row r="329" spans="1:19" ht="15.75" thickBot="1" x14ac:dyDescent="0.3">
      <c r="A329" s="941"/>
      <c r="B329" s="921" t="s">
        <v>131</v>
      </c>
      <c r="C329" s="1041">
        <f>SUM(D329:G329)</f>
        <v>3244.5</v>
      </c>
      <c r="D329" s="1236">
        <f>D314+D319</f>
        <v>1330</v>
      </c>
      <c r="E329" s="1236">
        <f t="shared" ref="E329:G329" si="320">E314+E319</f>
        <v>1914.5</v>
      </c>
      <c r="F329" s="1236">
        <f t="shared" si="320"/>
        <v>0</v>
      </c>
      <c r="G329" s="1237">
        <f t="shared" si="320"/>
        <v>0</v>
      </c>
      <c r="H329" s="1041">
        <f>SUM(I329:L329)</f>
        <v>3255.5</v>
      </c>
      <c r="I329" s="1236">
        <f t="shared" ref="I329:L329" si="321">I314+I319</f>
        <v>1341</v>
      </c>
      <c r="J329" s="1236">
        <f t="shared" si="321"/>
        <v>1914.5</v>
      </c>
      <c r="K329" s="1236">
        <f t="shared" si="321"/>
        <v>0</v>
      </c>
      <c r="L329" s="1237">
        <f t="shared" si="321"/>
        <v>0</v>
      </c>
      <c r="M329" s="1041">
        <f>SUM(N329:Q329)</f>
        <v>807.7</v>
      </c>
      <c r="N329" s="1236">
        <f t="shared" ref="N329:Q329" si="322">N314+N319</f>
        <v>807.7</v>
      </c>
      <c r="O329" s="1236">
        <f t="shared" si="322"/>
        <v>0</v>
      </c>
      <c r="P329" s="1236">
        <f t="shared" si="322"/>
        <v>0</v>
      </c>
      <c r="Q329" s="1237">
        <f t="shared" si="322"/>
        <v>0</v>
      </c>
      <c r="R329" s="987">
        <f>N329/D329*100</f>
        <v>60.729323308270679</v>
      </c>
      <c r="S329" s="804"/>
    </row>
    <row r="330" spans="1:19" ht="19.5" thickBot="1" x14ac:dyDescent="0.3">
      <c r="A330" s="1511" t="s">
        <v>453</v>
      </c>
      <c r="B330" s="1512"/>
      <c r="C330" s="1512"/>
      <c r="D330" s="1512"/>
      <c r="E330" s="1512"/>
      <c r="F330" s="1512"/>
      <c r="G330" s="1512"/>
      <c r="H330" s="1512"/>
      <c r="I330" s="1512"/>
      <c r="J330" s="1512"/>
      <c r="K330" s="1512"/>
      <c r="L330" s="1512"/>
      <c r="M330" s="1512"/>
      <c r="N330" s="1512"/>
      <c r="O330" s="1512"/>
      <c r="P330" s="1512"/>
      <c r="Q330" s="1512"/>
      <c r="R330" s="1513"/>
      <c r="S330" s="804"/>
    </row>
    <row r="331" spans="1:19" ht="36.75" x14ac:dyDescent="0.25">
      <c r="A331" s="1046">
        <v>1</v>
      </c>
      <c r="B331" s="971" t="s">
        <v>445</v>
      </c>
      <c r="C331" s="1247">
        <f t="shared" ref="C331:C332" si="323">SUM(D331:G331)</f>
        <v>0</v>
      </c>
      <c r="D331" s="1248">
        <v>0</v>
      </c>
      <c r="E331" s="1248">
        <v>0</v>
      </c>
      <c r="F331" s="1248">
        <v>0</v>
      </c>
      <c r="G331" s="1249">
        <v>0</v>
      </c>
      <c r="H331" s="1247">
        <f t="shared" ref="H331:H338" si="324">SUM(I331:L331)</f>
        <v>0</v>
      </c>
      <c r="I331" s="1248">
        <v>0</v>
      </c>
      <c r="J331" s="1248">
        <v>0</v>
      </c>
      <c r="K331" s="1248">
        <v>0</v>
      </c>
      <c r="L331" s="1249">
        <v>0</v>
      </c>
      <c r="M331" s="1247">
        <f t="shared" ref="M331:M339" si="325">SUM(N331:Q331)</f>
        <v>0</v>
      </c>
      <c r="N331" s="1248">
        <v>0</v>
      </c>
      <c r="O331" s="1248">
        <v>0</v>
      </c>
      <c r="P331" s="1248">
        <v>0</v>
      </c>
      <c r="Q331" s="1249">
        <v>0</v>
      </c>
      <c r="R331" s="890"/>
      <c r="S331" s="804"/>
    </row>
    <row r="332" spans="1:19" ht="24.75" x14ac:dyDescent="0.25">
      <c r="A332" s="853">
        <v>2</v>
      </c>
      <c r="B332" s="898" t="s">
        <v>446</v>
      </c>
      <c r="C332" s="1028">
        <f t="shared" si="323"/>
        <v>285</v>
      </c>
      <c r="D332" s="1115">
        <f>SUM(D333)</f>
        <v>30</v>
      </c>
      <c r="E332" s="1115">
        <f t="shared" ref="E332:G332" si="326">SUM(E333)</f>
        <v>255</v>
      </c>
      <c r="F332" s="1115">
        <f t="shared" si="326"/>
        <v>0</v>
      </c>
      <c r="G332" s="1257">
        <f t="shared" si="326"/>
        <v>0</v>
      </c>
      <c r="H332" s="1028">
        <f t="shared" si="324"/>
        <v>285</v>
      </c>
      <c r="I332" s="1115">
        <f t="shared" ref="I332:L332" si="327">SUM(I333)</f>
        <v>30</v>
      </c>
      <c r="J332" s="1115">
        <f t="shared" si="327"/>
        <v>255</v>
      </c>
      <c r="K332" s="1115">
        <f t="shared" si="327"/>
        <v>0</v>
      </c>
      <c r="L332" s="1257">
        <f t="shared" si="327"/>
        <v>0</v>
      </c>
      <c r="M332" s="1028">
        <f t="shared" si="325"/>
        <v>91</v>
      </c>
      <c r="N332" s="1115">
        <f t="shared" ref="N332:Q332" si="328">SUM(N333)</f>
        <v>9.5</v>
      </c>
      <c r="O332" s="1115">
        <f t="shared" si="328"/>
        <v>81.5</v>
      </c>
      <c r="P332" s="1115">
        <f t="shared" si="328"/>
        <v>0</v>
      </c>
      <c r="Q332" s="1257">
        <f t="shared" si="328"/>
        <v>0</v>
      </c>
      <c r="R332" s="986"/>
      <c r="S332" s="804"/>
    </row>
    <row r="333" spans="1:19" x14ac:dyDescent="0.25">
      <c r="A333" s="881" t="s">
        <v>34</v>
      </c>
      <c r="B333" s="54" t="s">
        <v>447</v>
      </c>
      <c r="C333" s="1029">
        <f>SUM(D333:G333)</f>
        <v>285</v>
      </c>
      <c r="D333" s="1113">
        <v>30</v>
      </c>
      <c r="E333" s="1113">
        <v>255</v>
      </c>
      <c r="F333" s="1113">
        <v>0</v>
      </c>
      <c r="G333" s="1244">
        <v>0</v>
      </c>
      <c r="H333" s="1029">
        <f t="shared" si="324"/>
        <v>285</v>
      </c>
      <c r="I333" s="1113">
        <v>30</v>
      </c>
      <c r="J333" s="1113">
        <v>255</v>
      </c>
      <c r="K333" s="1113">
        <v>0</v>
      </c>
      <c r="L333" s="1244">
        <v>0</v>
      </c>
      <c r="M333" s="1029">
        <f t="shared" si="325"/>
        <v>91</v>
      </c>
      <c r="N333" s="1113">
        <v>9.5</v>
      </c>
      <c r="O333" s="1113">
        <v>81.5</v>
      </c>
      <c r="P333" s="1113">
        <v>0</v>
      </c>
      <c r="Q333" s="1244">
        <v>0</v>
      </c>
      <c r="R333" s="986"/>
      <c r="S333" s="804"/>
    </row>
    <row r="334" spans="1:19" ht="48.75" x14ac:dyDescent="0.25">
      <c r="A334" s="853">
        <v>3</v>
      </c>
      <c r="B334" s="898" t="s">
        <v>448</v>
      </c>
      <c r="C334" s="1028">
        <f t="shared" ref="C334:C339" si="329">SUM(D334:G334)</f>
        <v>21</v>
      </c>
      <c r="D334" s="1115">
        <f>SUM(D335)</f>
        <v>21</v>
      </c>
      <c r="E334" s="1115">
        <f t="shared" ref="E334:G334" si="330">SUM(E335)</f>
        <v>0</v>
      </c>
      <c r="F334" s="1115">
        <f t="shared" si="330"/>
        <v>0</v>
      </c>
      <c r="G334" s="1257">
        <f t="shared" si="330"/>
        <v>0</v>
      </c>
      <c r="H334" s="1028">
        <f t="shared" si="324"/>
        <v>21</v>
      </c>
      <c r="I334" s="1115">
        <f t="shared" ref="I334:L334" si="331">SUM(I335)</f>
        <v>21</v>
      </c>
      <c r="J334" s="1115">
        <f t="shared" si="331"/>
        <v>0</v>
      </c>
      <c r="K334" s="1115">
        <f t="shared" si="331"/>
        <v>0</v>
      </c>
      <c r="L334" s="1257">
        <f t="shared" si="331"/>
        <v>0</v>
      </c>
      <c r="M334" s="1028">
        <f t="shared" si="325"/>
        <v>0</v>
      </c>
      <c r="N334" s="1115">
        <f t="shared" ref="N334:Q334" si="332">SUM(N335)</f>
        <v>0</v>
      </c>
      <c r="O334" s="1115">
        <f t="shared" si="332"/>
        <v>0</v>
      </c>
      <c r="P334" s="1115">
        <f t="shared" si="332"/>
        <v>0</v>
      </c>
      <c r="Q334" s="1257">
        <f t="shared" si="332"/>
        <v>0</v>
      </c>
      <c r="R334" s="986"/>
      <c r="S334" s="804"/>
    </row>
    <row r="335" spans="1:19" ht="24.75" x14ac:dyDescent="0.25">
      <c r="A335" s="881" t="s">
        <v>40</v>
      </c>
      <c r="B335" s="54" t="s">
        <v>449</v>
      </c>
      <c r="C335" s="1029">
        <f t="shared" si="329"/>
        <v>21</v>
      </c>
      <c r="D335" s="1113">
        <v>21</v>
      </c>
      <c r="E335" s="1113">
        <v>0</v>
      </c>
      <c r="F335" s="1113">
        <v>0</v>
      </c>
      <c r="G335" s="1244">
        <v>0</v>
      </c>
      <c r="H335" s="1029">
        <f t="shared" si="324"/>
        <v>21</v>
      </c>
      <c r="I335" s="1113">
        <v>21</v>
      </c>
      <c r="J335" s="1113">
        <v>0</v>
      </c>
      <c r="K335" s="1113">
        <v>0</v>
      </c>
      <c r="L335" s="1244">
        <v>0</v>
      </c>
      <c r="M335" s="1029">
        <f t="shared" si="325"/>
        <v>0</v>
      </c>
      <c r="N335" s="1113">
        <v>0</v>
      </c>
      <c r="O335" s="1113">
        <v>0</v>
      </c>
      <c r="P335" s="1113">
        <v>0</v>
      </c>
      <c r="Q335" s="1244">
        <v>0</v>
      </c>
      <c r="R335" s="1034"/>
      <c r="S335" s="804"/>
    </row>
    <row r="336" spans="1:19" ht="36.75" x14ac:dyDescent="0.25">
      <c r="A336" s="853">
        <v>4</v>
      </c>
      <c r="B336" s="898" t="s">
        <v>450</v>
      </c>
      <c r="C336" s="1028">
        <f t="shared" si="329"/>
        <v>0</v>
      </c>
      <c r="D336" s="1115">
        <f>SUM(D337)</f>
        <v>0</v>
      </c>
      <c r="E336" s="1115">
        <f t="shared" ref="E336:G336" si="333">SUM(E337)</f>
        <v>0</v>
      </c>
      <c r="F336" s="1115">
        <f t="shared" si="333"/>
        <v>0</v>
      </c>
      <c r="G336" s="1257">
        <f t="shared" si="333"/>
        <v>0</v>
      </c>
      <c r="H336" s="1028">
        <f t="shared" si="324"/>
        <v>0</v>
      </c>
      <c r="I336" s="1115">
        <f t="shared" ref="I336:L336" si="334">SUM(I337)</f>
        <v>0</v>
      </c>
      <c r="J336" s="1115">
        <f t="shared" si="334"/>
        <v>0</v>
      </c>
      <c r="K336" s="1115">
        <f t="shared" si="334"/>
        <v>0</v>
      </c>
      <c r="L336" s="1257">
        <f t="shared" si="334"/>
        <v>0</v>
      </c>
      <c r="M336" s="1028">
        <f t="shared" si="325"/>
        <v>0</v>
      </c>
      <c r="N336" s="1115">
        <f t="shared" ref="N336:Q336" si="335">SUM(N337)</f>
        <v>0</v>
      </c>
      <c r="O336" s="1115">
        <f t="shared" si="335"/>
        <v>0</v>
      </c>
      <c r="P336" s="1115">
        <f t="shared" si="335"/>
        <v>0</v>
      </c>
      <c r="Q336" s="1257">
        <f t="shared" si="335"/>
        <v>0</v>
      </c>
      <c r="R336" s="986"/>
      <c r="S336" s="804"/>
    </row>
    <row r="337" spans="1:19" ht="24.75" x14ac:dyDescent="0.25">
      <c r="A337" s="881" t="s">
        <v>50</v>
      </c>
      <c r="B337" s="54" t="s">
        <v>451</v>
      </c>
      <c r="C337" s="1029">
        <f t="shared" si="329"/>
        <v>0</v>
      </c>
      <c r="D337" s="1113">
        <v>0</v>
      </c>
      <c r="E337" s="1113">
        <v>0</v>
      </c>
      <c r="F337" s="1113">
        <v>0</v>
      </c>
      <c r="G337" s="1244">
        <v>0</v>
      </c>
      <c r="H337" s="1029">
        <f t="shared" si="324"/>
        <v>0</v>
      </c>
      <c r="I337" s="1113">
        <v>0</v>
      </c>
      <c r="J337" s="1113">
        <v>0</v>
      </c>
      <c r="K337" s="1113">
        <v>0</v>
      </c>
      <c r="L337" s="1244">
        <v>0</v>
      </c>
      <c r="M337" s="1029">
        <f t="shared" si="325"/>
        <v>0</v>
      </c>
      <c r="N337" s="1113">
        <v>0</v>
      </c>
      <c r="O337" s="1113">
        <v>0</v>
      </c>
      <c r="P337" s="1113">
        <v>0</v>
      </c>
      <c r="Q337" s="1244">
        <v>0</v>
      </c>
      <c r="R337" s="1034"/>
      <c r="S337" s="804"/>
    </row>
    <row r="338" spans="1:19" ht="24.75" x14ac:dyDescent="0.25">
      <c r="A338" s="853">
        <v>5</v>
      </c>
      <c r="B338" s="898" t="s">
        <v>452</v>
      </c>
      <c r="C338" s="1028">
        <f t="shared" si="329"/>
        <v>0</v>
      </c>
      <c r="D338" s="1115">
        <v>0</v>
      </c>
      <c r="E338" s="1115">
        <v>0</v>
      </c>
      <c r="F338" s="1115">
        <v>0</v>
      </c>
      <c r="G338" s="1257">
        <v>0</v>
      </c>
      <c r="H338" s="1028">
        <f t="shared" si="324"/>
        <v>0</v>
      </c>
      <c r="I338" s="1115">
        <v>0</v>
      </c>
      <c r="J338" s="1115">
        <v>0</v>
      </c>
      <c r="K338" s="1115">
        <v>0</v>
      </c>
      <c r="L338" s="1257">
        <v>0</v>
      </c>
      <c r="M338" s="1028">
        <f t="shared" si="325"/>
        <v>0</v>
      </c>
      <c r="N338" s="1115">
        <v>0</v>
      </c>
      <c r="O338" s="1115">
        <v>0</v>
      </c>
      <c r="P338" s="1115">
        <v>0</v>
      </c>
      <c r="Q338" s="1257">
        <v>0</v>
      </c>
      <c r="R338" s="986"/>
      <c r="S338" s="804"/>
    </row>
    <row r="339" spans="1:19" ht="16.5" thickBot="1" x14ac:dyDescent="0.3">
      <c r="A339" s="941"/>
      <c r="B339" s="1047" t="s">
        <v>131</v>
      </c>
      <c r="C339" s="1290">
        <f t="shared" si="329"/>
        <v>306</v>
      </c>
      <c r="D339" s="1291">
        <f>D331+D332+D334+D336+D338</f>
        <v>51</v>
      </c>
      <c r="E339" s="1292">
        <f t="shared" ref="E339:G339" si="336">E331+E332+E334+E336+E338</f>
        <v>255</v>
      </c>
      <c r="F339" s="1292">
        <f t="shared" si="336"/>
        <v>0</v>
      </c>
      <c r="G339" s="1293">
        <f t="shared" si="336"/>
        <v>0</v>
      </c>
      <c r="H339" s="1290">
        <f>SUM(I339:L339)</f>
        <v>306</v>
      </c>
      <c r="I339" s="1291">
        <f t="shared" ref="I339:L339" si="337">I331+I332+I334+I336+I338</f>
        <v>51</v>
      </c>
      <c r="J339" s="1292">
        <f t="shared" si="337"/>
        <v>255</v>
      </c>
      <c r="K339" s="1292">
        <f t="shared" si="337"/>
        <v>0</v>
      </c>
      <c r="L339" s="1293">
        <f t="shared" si="337"/>
        <v>0</v>
      </c>
      <c r="M339" s="1290">
        <f t="shared" si="325"/>
        <v>91</v>
      </c>
      <c r="N339" s="1291">
        <f t="shared" ref="N339:Q339" si="338">N331+N332+N334+N336+N338</f>
        <v>9.5</v>
      </c>
      <c r="O339" s="1292">
        <f t="shared" si="338"/>
        <v>81.5</v>
      </c>
      <c r="P339" s="1292">
        <f t="shared" si="338"/>
        <v>0</v>
      </c>
      <c r="Q339" s="1293">
        <f t="shared" si="338"/>
        <v>0</v>
      </c>
      <c r="R339" s="1048">
        <f>M339/C339*100</f>
        <v>29.738562091503269</v>
      </c>
      <c r="S339" s="804"/>
    </row>
    <row r="340" spans="1:19" ht="19.5" thickBot="1" x14ac:dyDescent="0.35">
      <c r="A340" s="1546" t="s">
        <v>363</v>
      </c>
      <c r="B340" s="1547"/>
      <c r="C340" s="1547"/>
      <c r="D340" s="1547"/>
      <c r="E340" s="1547"/>
      <c r="F340" s="1547"/>
      <c r="G340" s="1547"/>
      <c r="H340" s="1547"/>
      <c r="I340" s="1547"/>
      <c r="J340" s="1547"/>
      <c r="K340" s="1547"/>
      <c r="L340" s="1547"/>
      <c r="M340" s="1547"/>
      <c r="N340" s="1547"/>
      <c r="O340" s="1547"/>
      <c r="P340" s="1547"/>
      <c r="Q340" s="1547"/>
      <c r="R340" s="1548"/>
      <c r="S340" s="804"/>
    </row>
    <row r="341" spans="1:19" x14ac:dyDescent="0.25">
      <c r="A341" s="1049"/>
      <c r="B341" s="1050" t="s">
        <v>215</v>
      </c>
      <c r="C341" s="1294">
        <f>SUM(D341:G341)</f>
        <v>22184.999999999996</v>
      </c>
      <c r="D341" s="1295">
        <f>SUM(D342:D350)</f>
        <v>85</v>
      </c>
      <c r="E341" s="1295">
        <f t="shared" ref="E341:G341" si="339">SUM(E342:E350)</f>
        <v>0</v>
      </c>
      <c r="F341" s="1295">
        <f t="shared" si="339"/>
        <v>0</v>
      </c>
      <c r="G341" s="1296">
        <f t="shared" si="339"/>
        <v>22099.999999999996</v>
      </c>
      <c r="H341" s="1294">
        <f>SUM(I341:L341)</f>
        <v>22184.999999999996</v>
      </c>
      <c r="I341" s="1295">
        <f t="shared" ref="I341:L341" si="340">SUM(I342:I350)</f>
        <v>85</v>
      </c>
      <c r="J341" s="1295">
        <f t="shared" si="340"/>
        <v>0</v>
      </c>
      <c r="K341" s="1295">
        <f t="shared" si="340"/>
        <v>0</v>
      </c>
      <c r="L341" s="1296">
        <f t="shared" si="340"/>
        <v>22099.999999999996</v>
      </c>
      <c r="M341" s="1294">
        <f>SUM(N341:Q341)</f>
        <v>85</v>
      </c>
      <c r="N341" s="1295">
        <f t="shared" ref="N341:Q341" si="341">SUM(N342:N350)</f>
        <v>85</v>
      </c>
      <c r="O341" s="1295">
        <f t="shared" si="341"/>
        <v>0</v>
      </c>
      <c r="P341" s="1295">
        <f t="shared" si="341"/>
        <v>0</v>
      </c>
      <c r="Q341" s="1296">
        <f t="shared" si="341"/>
        <v>0</v>
      </c>
      <c r="R341" s="1054"/>
      <c r="S341" s="804"/>
    </row>
    <row r="342" spans="1:19" x14ac:dyDescent="0.25">
      <c r="A342" s="882">
        <v>1</v>
      </c>
      <c r="B342" s="506" t="s">
        <v>219</v>
      </c>
      <c r="C342" s="1090">
        <v>0</v>
      </c>
      <c r="D342" s="1297">
        <v>0</v>
      </c>
      <c r="E342" s="1297">
        <v>0</v>
      </c>
      <c r="F342" s="1297">
        <v>0</v>
      </c>
      <c r="G342" s="1298">
        <v>0</v>
      </c>
      <c r="H342" s="1090">
        <v>0</v>
      </c>
      <c r="I342" s="1297">
        <v>0</v>
      </c>
      <c r="J342" s="1297">
        <v>0</v>
      </c>
      <c r="K342" s="1297">
        <v>0</v>
      </c>
      <c r="L342" s="1298">
        <v>0</v>
      </c>
      <c r="M342" s="1090">
        <v>0</v>
      </c>
      <c r="N342" s="1297">
        <v>0</v>
      </c>
      <c r="O342" s="1297">
        <v>0</v>
      </c>
      <c r="P342" s="1297">
        <v>0</v>
      </c>
      <c r="Q342" s="1298">
        <v>0</v>
      </c>
      <c r="R342" s="1055"/>
      <c r="S342" s="804"/>
    </row>
    <row r="343" spans="1:19" x14ac:dyDescent="0.25">
      <c r="A343" s="882">
        <v>2</v>
      </c>
      <c r="B343" s="506" t="s">
        <v>220</v>
      </c>
      <c r="C343" s="1090">
        <f t="shared" ref="C343:C350" si="342">D343+E343+F343+G343</f>
        <v>18946.3</v>
      </c>
      <c r="D343" s="1297">
        <v>85</v>
      </c>
      <c r="E343" s="1297">
        <v>0</v>
      </c>
      <c r="F343" s="1297">
        <v>0</v>
      </c>
      <c r="G343" s="1298">
        <v>18861.3</v>
      </c>
      <c r="H343" s="1090">
        <f t="shared" ref="H343:H350" si="343">I343+J343+K343+L343</f>
        <v>18946.3</v>
      </c>
      <c r="I343" s="1297">
        <v>85</v>
      </c>
      <c r="J343" s="1297">
        <v>0</v>
      </c>
      <c r="K343" s="1297">
        <v>0</v>
      </c>
      <c r="L343" s="1298">
        <v>18861.3</v>
      </c>
      <c r="M343" s="1090">
        <f t="shared" ref="M343:M350" si="344">N343+O343+P343+Q343</f>
        <v>85</v>
      </c>
      <c r="N343" s="1297">
        <v>85</v>
      </c>
      <c r="O343" s="1297">
        <v>0</v>
      </c>
      <c r="P343" s="1297">
        <v>0</v>
      </c>
      <c r="Q343" s="1298">
        <v>0</v>
      </c>
      <c r="R343" s="1055"/>
      <c r="S343" s="804"/>
    </row>
    <row r="344" spans="1:19" x14ac:dyDescent="0.25">
      <c r="A344" s="882">
        <v>3</v>
      </c>
      <c r="B344" s="506" t="s">
        <v>221</v>
      </c>
      <c r="C344" s="1090">
        <f t="shared" si="342"/>
        <v>2320.6</v>
      </c>
      <c r="D344" s="1297">
        <v>0</v>
      </c>
      <c r="E344" s="1297">
        <v>0</v>
      </c>
      <c r="F344" s="1297">
        <v>0</v>
      </c>
      <c r="G344" s="1298">
        <v>2320.6</v>
      </c>
      <c r="H344" s="1090">
        <f t="shared" si="343"/>
        <v>2320.6</v>
      </c>
      <c r="I344" s="1297">
        <v>0</v>
      </c>
      <c r="J344" s="1297">
        <v>0</v>
      </c>
      <c r="K344" s="1297">
        <v>0</v>
      </c>
      <c r="L344" s="1298">
        <v>2320.6</v>
      </c>
      <c r="M344" s="1090">
        <f t="shared" si="344"/>
        <v>0</v>
      </c>
      <c r="N344" s="1297">
        <v>0</v>
      </c>
      <c r="O344" s="1297">
        <v>0</v>
      </c>
      <c r="P344" s="1297">
        <v>0</v>
      </c>
      <c r="Q344" s="1298">
        <v>0</v>
      </c>
      <c r="R344" s="1055"/>
      <c r="S344" s="804"/>
    </row>
    <row r="345" spans="1:19" x14ac:dyDescent="0.25">
      <c r="A345" s="882">
        <v>4</v>
      </c>
      <c r="B345" s="506" t="s">
        <v>223</v>
      </c>
      <c r="C345" s="1090">
        <f t="shared" si="342"/>
        <v>0</v>
      </c>
      <c r="D345" s="1297">
        <v>0</v>
      </c>
      <c r="E345" s="1297">
        <v>0</v>
      </c>
      <c r="F345" s="1297">
        <v>0</v>
      </c>
      <c r="G345" s="1298">
        <v>0</v>
      </c>
      <c r="H345" s="1090">
        <f t="shared" si="343"/>
        <v>0</v>
      </c>
      <c r="I345" s="1297">
        <v>0</v>
      </c>
      <c r="J345" s="1297">
        <v>0</v>
      </c>
      <c r="K345" s="1297">
        <v>0</v>
      </c>
      <c r="L345" s="1298">
        <v>0</v>
      </c>
      <c r="M345" s="1090">
        <f t="shared" si="344"/>
        <v>0</v>
      </c>
      <c r="N345" s="1297">
        <v>0</v>
      </c>
      <c r="O345" s="1297">
        <v>0</v>
      </c>
      <c r="P345" s="1297">
        <v>0</v>
      </c>
      <c r="Q345" s="1298">
        <v>0</v>
      </c>
      <c r="R345" s="1055"/>
      <c r="S345" s="804"/>
    </row>
    <row r="346" spans="1:19" ht="39" x14ac:dyDescent="0.25">
      <c r="A346" s="882">
        <v>5</v>
      </c>
      <c r="B346" s="507" t="s">
        <v>510</v>
      </c>
      <c r="C346" s="1090">
        <f t="shared" si="342"/>
        <v>0</v>
      </c>
      <c r="D346" s="1297">
        <v>0</v>
      </c>
      <c r="E346" s="1297">
        <v>0</v>
      </c>
      <c r="F346" s="1297">
        <v>0</v>
      </c>
      <c r="G346" s="1298">
        <v>0</v>
      </c>
      <c r="H346" s="1090">
        <f t="shared" si="343"/>
        <v>0</v>
      </c>
      <c r="I346" s="1297">
        <v>0</v>
      </c>
      <c r="J346" s="1297">
        <v>0</v>
      </c>
      <c r="K346" s="1297">
        <v>0</v>
      </c>
      <c r="L346" s="1298">
        <v>0</v>
      </c>
      <c r="M346" s="1090">
        <f t="shared" si="344"/>
        <v>0</v>
      </c>
      <c r="N346" s="1297">
        <v>0</v>
      </c>
      <c r="O346" s="1297">
        <v>0</v>
      </c>
      <c r="P346" s="1297">
        <v>0</v>
      </c>
      <c r="Q346" s="1298">
        <v>0</v>
      </c>
      <c r="R346" s="1055"/>
      <c r="S346" s="804"/>
    </row>
    <row r="347" spans="1:19" ht="26.25" x14ac:dyDescent="0.25">
      <c r="A347" s="882">
        <v>6</v>
      </c>
      <c r="B347" s="507" t="s">
        <v>225</v>
      </c>
      <c r="C347" s="1090">
        <f t="shared" si="342"/>
        <v>0</v>
      </c>
      <c r="D347" s="1297">
        <v>0</v>
      </c>
      <c r="E347" s="1297">
        <v>0</v>
      </c>
      <c r="F347" s="1297">
        <v>0</v>
      </c>
      <c r="G347" s="1298">
        <v>0</v>
      </c>
      <c r="H347" s="1090">
        <f t="shared" si="343"/>
        <v>0</v>
      </c>
      <c r="I347" s="1297">
        <v>0</v>
      </c>
      <c r="J347" s="1297">
        <v>0</v>
      </c>
      <c r="K347" s="1297">
        <v>0</v>
      </c>
      <c r="L347" s="1298">
        <v>0</v>
      </c>
      <c r="M347" s="1090">
        <f t="shared" si="344"/>
        <v>0</v>
      </c>
      <c r="N347" s="1297">
        <v>0</v>
      </c>
      <c r="O347" s="1297">
        <v>0</v>
      </c>
      <c r="P347" s="1297">
        <v>0</v>
      </c>
      <c r="Q347" s="1298">
        <v>0</v>
      </c>
      <c r="R347" s="1055"/>
      <c r="S347" s="804"/>
    </row>
    <row r="348" spans="1:19" ht="39" x14ac:dyDescent="0.25">
      <c r="A348" s="882">
        <v>7</v>
      </c>
      <c r="B348" s="507" t="s">
        <v>226</v>
      </c>
      <c r="C348" s="1090">
        <f t="shared" si="342"/>
        <v>0</v>
      </c>
      <c r="D348" s="1297">
        <v>0</v>
      </c>
      <c r="E348" s="1297">
        <v>0</v>
      </c>
      <c r="F348" s="1297">
        <v>0</v>
      </c>
      <c r="G348" s="1298">
        <v>0</v>
      </c>
      <c r="H348" s="1090">
        <f t="shared" si="343"/>
        <v>0</v>
      </c>
      <c r="I348" s="1297">
        <v>0</v>
      </c>
      <c r="J348" s="1297">
        <v>0</v>
      </c>
      <c r="K348" s="1297">
        <v>0</v>
      </c>
      <c r="L348" s="1298">
        <v>0</v>
      </c>
      <c r="M348" s="1090">
        <f t="shared" si="344"/>
        <v>0</v>
      </c>
      <c r="N348" s="1297">
        <v>0</v>
      </c>
      <c r="O348" s="1297">
        <v>0</v>
      </c>
      <c r="P348" s="1297">
        <v>0</v>
      </c>
      <c r="Q348" s="1298">
        <v>0</v>
      </c>
      <c r="R348" s="1055"/>
      <c r="S348" s="804"/>
    </row>
    <row r="349" spans="1:19" ht="26.25" x14ac:dyDescent="0.25">
      <c r="A349" s="882">
        <v>8</v>
      </c>
      <c r="B349" s="507" t="s">
        <v>227</v>
      </c>
      <c r="C349" s="1090">
        <f t="shared" si="342"/>
        <v>0</v>
      </c>
      <c r="D349" s="1297">
        <v>0</v>
      </c>
      <c r="E349" s="1297">
        <v>0</v>
      </c>
      <c r="F349" s="1297">
        <v>0</v>
      </c>
      <c r="G349" s="1298">
        <v>0</v>
      </c>
      <c r="H349" s="1090">
        <f t="shared" si="343"/>
        <v>0</v>
      </c>
      <c r="I349" s="1297">
        <v>0</v>
      </c>
      <c r="J349" s="1297">
        <v>0</v>
      </c>
      <c r="K349" s="1297">
        <v>0</v>
      </c>
      <c r="L349" s="1298">
        <v>0</v>
      </c>
      <c r="M349" s="1090">
        <f t="shared" si="344"/>
        <v>0</v>
      </c>
      <c r="N349" s="1297">
        <v>0</v>
      </c>
      <c r="O349" s="1297">
        <v>0</v>
      </c>
      <c r="P349" s="1297">
        <v>0</v>
      </c>
      <c r="Q349" s="1298">
        <v>0</v>
      </c>
      <c r="R349" s="1055"/>
      <c r="S349" s="804"/>
    </row>
    <row r="350" spans="1:19" x14ac:dyDescent="0.25">
      <c r="A350" s="882">
        <v>9</v>
      </c>
      <c r="B350" s="507" t="s">
        <v>228</v>
      </c>
      <c r="C350" s="1090">
        <f t="shared" si="342"/>
        <v>918.1</v>
      </c>
      <c r="D350" s="1297">
        <v>0</v>
      </c>
      <c r="E350" s="1297">
        <v>0</v>
      </c>
      <c r="F350" s="1297">
        <v>0</v>
      </c>
      <c r="G350" s="1298">
        <v>918.1</v>
      </c>
      <c r="H350" s="1090">
        <f t="shared" si="343"/>
        <v>918.1</v>
      </c>
      <c r="I350" s="1297">
        <v>0</v>
      </c>
      <c r="J350" s="1297">
        <v>0</v>
      </c>
      <c r="K350" s="1297">
        <v>0</v>
      </c>
      <c r="L350" s="1298">
        <v>918.1</v>
      </c>
      <c r="M350" s="1090">
        <f t="shared" si="344"/>
        <v>0</v>
      </c>
      <c r="N350" s="1297">
        <v>0</v>
      </c>
      <c r="O350" s="1297">
        <v>0</v>
      </c>
      <c r="P350" s="1297">
        <v>0</v>
      </c>
      <c r="Q350" s="1298">
        <v>0</v>
      </c>
      <c r="R350" s="1055"/>
      <c r="S350" s="804"/>
    </row>
    <row r="351" spans="1:19" x14ac:dyDescent="0.25">
      <c r="A351" s="883"/>
      <c r="B351" s="508" t="s">
        <v>216</v>
      </c>
      <c r="C351" s="1299">
        <f>D351+E351+F351+G351</f>
        <v>144</v>
      </c>
      <c r="D351" s="1300">
        <f>SUM(D352:D359)</f>
        <v>44</v>
      </c>
      <c r="E351" s="1300">
        <f t="shared" ref="E351:G351" si="345">SUM(E352:E359)</f>
        <v>0</v>
      </c>
      <c r="F351" s="1300">
        <f t="shared" si="345"/>
        <v>0</v>
      </c>
      <c r="G351" s="1301">
        <f t="shared" si="345"/>
        <v>100</v>
      </c>
      <c r="H351" s="1299">
        <f>I351+J351+K351+L351</f>
        <v>144</v>
      </c>
      <c r="I351" s="1300">
        <f t="shared" ref="I351:L351" si="346">SUM(I352:I359)</f>
        <v>44</v>
      </c>
      <c r="J351" s="1300">
        <f t="shared" si="346"/>
        <v>0</v>
      </c>
      <c r="K351" s="1300">
        <f t="shared" si="346"/>
        <v>0</v>
      </c>
      <c r="L351" s="1301">
        <f t="shared" si="346"/>
        <v>100</v>
      </c>
      <c r="M351" s="1299">
        <f>N351+O351+P351+Q351</f>
        <v>44</v>
      </c>
      <c r="N351" s="1300">
        <f t="shared" ref="N351:Q351" si="347">SUM(N352:N359)</f>
        <v>44</v>
      </c>
      <c r="O351" s="1300">
        <f t="shared" si="347"/>
        <v>0</v>
      </c>
      <c r="P351" s="1300">
        <f t="shared" si="347"/>
        <v>0</v>
      </c>
      <c r="Q351" s="1301">
        <f t="shared" si="347"/>
        <v>0</v>
      </c>
      <c r="R351" s="1056"/>
      <c r="S351" s="804"/>
    </row>
    <row r="352" spans="1:19" x14ac:dyDescent="0.25">
      <c r="A352" s="882">
        <v>1</v>
      </c>
      <c r="B352" s="506" t="s">
        <v>219</v>
      </c>
      <c r="C352" s="1090">
        <f>D352+G352</f>
        <v>44</v>
      </c>
      <c r="D352" s="1297">
        <v>44</v>
      </c>
      <c r="E352" s="1297">
        <v>0</v>
      </c>
      <c r="F352" s="1297">
        <v>0</v>
      </c>
      <c r="G352" s="1298">
        <v>0</v>
      </c>
      <c r="H352" s="1090">
        <f>I352+L352</f>
        <v>44</v>
      </c>
      <c r="I352" s="1297">
        <v>44</v>
      </c>
      <c r="J352" s="1297">
        <v>0</v>
      </c>
      <c r="K352" s="1297">
        <v>0</v>
      </c>
      <c r="L352" s="1298">
        <v>0</v>
      </c>
      <c r="M352" s="1090">
        <f>N352+Q352</f>
        <v>0</v>
      </c>
      <c r="N352" s="1297">
        <v>0</v>
      </c>
      <c r="O352" s="1297">
        <v>0</v>
      </c>
      <c r="P352" s="1297">
        <v>0</v>
      </c>
      <c r="Q352" s="1298">
        <v>0</v>
      </c>
      <c r="R352" s="1055"/>
      <c r="S352" s="804"/>
    </row>
    <row r="353" spans="1:19" x14ac:dyDescent="0.25">
      <c r="A353" s="882">
        <v>2</v>
      </c>
      <c r="B353" s="506" t="s">
        <v>220</v>
      </c>
      <c r="C353" s="1090">
        <f>D353+E353+F353</f>
        <v>0</v>
      </c>
      <c r="D353" s="1297">
        <v>0</v>
      </c>
      <c r="E353" s="1297">
        <v>0</v>
      </c>
      <c r="F353" s="1297">
        <v>0</v>
      </c>
      <c r="G353" s="1298">
        <v>0</v>
      </c>
      <c r="H353" s="1090">
        <f>I353+J353+K353</f>
        <v>0</v>
      </c>
      <c r="I353" s="1297">
        <v>0</v>
      </c>
      <c r="J353" s="1297">
        <v>0</v>
      </c>
      <c r="K353" s="1297">
        <v>0</v>
      </c>
      <c r="L353" s="1298">
        <v>0</v>
      </c>
      <c r="M353" s="1090">
        <f>N353+O353+P353</f>
        <v>0</v>
      </c>
      <c r="N353" s="1297">
        <v>0</v>
      </c>
      <c r="O353" s="1297">
        <v>0</v>
      </c>
      <c r="P353" s="1297">
        <v>0</v>
      </c>
      <c r="Q353" s="1298">
        <v>0</v>
      </c>
      <c r="R353" s="1055"/>
      <c r="S353" s="804"/>
    </row>
    <row r="354" spans="1:19" x14ac:dyDescent="0.25">
      <c r="A354" s="882">
        <v>3</v>
      </c>
      <c r="B354" s="506" t="s">
        <v>221</v>
      </c>
      <c r="C354" s="1090">
        <f>D354+E354+G354+F354</f>
        <v>0</v>
      </c>
      <c r="D354" s="1297">
        <v>0</v>
      </c>
      <c r="E354" s="1297">
        <v>0</v>
      </c>
      <c r="F354" s="1297">
        <v>0</v>
      </c>
      <c r="G354" s="1298">
        <v>0</v>
      </c>
      <c r="H354" s="1090">
        <f>I354+J354+L354+K354</f>
        <v>0</v>
      </c>
      <c r="I354" s="1297">
        <v>0</v>
      </c>
      <c r="J354" s="1297">
        <v>0</v>
      </c>
      <c r="K354" s="1297">
        <v>0</v>
      </c>
      <c r="L354" s="1298">
        <v>0</v>
      </c>
      <c r="M354" s="1090">
        <f>N354+O354+Q354+P354</f>
        <v>0</v>
      </c>
      <c r="N354" s="1297">
        <v>0</v>
      </c>
      <c r="O354" s="1297">
        <v>0</v>
      </c>
      <c r="P354" s="1297">
        <v>0</v>
      </c>
      <c r="Q354" s="1298">
        <v>0</v>
      </c>
      <c r="R354" s="1055"/>
      <c r="S354" s="804"/>
    </row>
    <row r="355" spans="1:19" x14ac:dyDescent="0.25">
      <c r="A355" s="882">
        <v>4</v>
      </c>
      <c r="B355" s="506" t="s">
        <v>223</v>
      </c>
      <c r="C355" s="1090">
        <f>D355+E355+F355+G355</f>
        <v>0</v>
      </c>
      <c r="D355" s="1297">
        <v>0</v>
      </c>
      <c r="E355" s="1297">
        <v>0</v>
      </c>
      <c r="F355" s="1297">
        <v>0</v>
      </c>
      <c r="G355" s="1298">
        <v>0</v>
      </c>
      <c r="H355" s="1090">
        <f>I355+J355+K355+L355</f>
        <v>0</v>
      </c>
      <c r="I355" s="1297">
        <v>0</v>
      </c>
      <c r="J355" s="1297">
        <v>0</v>
      </c>
      <c r="K355" s="1297">
        <v>0</v>
      </c>
      <c r="L355" s="1298">
        <v>0</v>
      </c>
      <c r="M355" s="1090">
        <f>N355+O355+P355+Q355</f>
        <v>0</v>
      </c>
      <c r="N355" s="1297">
        <v>0</v>
      </c>
      <c r="O355" s="1297">
        <v>0</v>
      </c>
      <c r="P355" s="1297">
        <v>0</v>
      </c>
      <c r="Q355" s="1298">
        <v>0</v>
      </c>
      <c r="R355" s="1055"/>
      <c r="S355" s="804"/>
    </row>
    <row r="356" spans="1:19" ht="39" x14ac:dyDescent="0.25">
      <c r="A356" s="882">
        <v>5</v>
      </c>
      <c r="B356" s="507" t="s">
        <v>510</v>
      </c>
      <c r="C356" s="1090">
        <f t="shared" ref="C356:C358" si="348">D356+E356+F356</f>
        <v>0</v>
      </c>
      <c r="D356" s="1297">
        <v>0</v>
      </c>
      <c r="E356" s="1297">
        <v>0</v>
      </c>
      <c r="F356" s="1297">
        <v>0</v>
      </c>
      <c r="G356" s="1298">
        <v>0</v>
      </c>
      <c r="H356" s="1090">
        <f t="shared" ref="H356:H358" si="349">I356+J356+K356</f>
        <v>0</v>
      </c>
      <c r="I356" s="1297">
        <v>0</v>
      </c>
      <c r="J356" s="1297">
        <v>0</v>
      </c>
      <c r="K356" s="1297">
        <v>0</v>
      </c>
      <c r="L356" s="1298">
        <v>0</v>
      </c>
      <c r="M356" s="1090">
        <f t="shared" ref="M356:M358" si="350">N356+O356+P356</f>
        <v>0</v>
      </c>
      <c r="N356" s="1297">
        <v>0</v>
      </c>
      <c r="O356" s="1297">
        <v>0</v>
      </c>
      <c r="P356" s="1297">
        <v>0</v>
      </c>
      <c r="Q356" s="1298">
        <v>0</v>
      </c>
      <c r="R356" s="1055"/>
      <c r="S356" s="804"/>
    </row>
    <row r="357" spans="1:19" ht="26.25" x14ac:dyDescent="0.25">
      <c r="A357" s="882">
        <v>6</v>
      </c>
      <c r="B357" s="507" t="s">
        <v>225</v>
      </c>
      <c r="C357" s="1090">
        <f t="shared" si="348"/>
        <v>0</v>
      </c>
      <c r="D357" s="1297">
        <v>0</v>
      </c>
      <c r="E357" s="1297">
        <v>0</v>
      </c>
      <c r="F357" s="1297">
        <v>0</v>
      </c>
      <c r="G357" s="1298">
        <v>0</v>
      </c>
      <c r="H357" s="1090">
        <f t="shared" si="349"/>
        <v>0</v>
      </c>
      <c r="I357" s="1297">
        <v>0</v>
      </c>
      <c r="J357" s="1297">
        <v>0</v>
      </c>
      <c r="K357" s="1297">
        <v>0</v>
      </c>
      <c r="L357" s="1298">
        <v>0</v>
      </c>
      <c r="M357" s="1090">
        <f t="shared" si="350"/>
        <v>44</v>
      </c>
      <c r="N357" s="1297">
        <v>44</v>
      </c>
      <c r="O357" s="1297">
        <v>0</v>
      </c>
      <c r="P357" s="1297">
        <v>0</v>
      </c>
      <c r="Q357" s="1298">
        <v>0</v>
      </c>
      <c r="R357" s="1055"/>
      <c r="S357" s="804"/>
    </row>
    <row r="358" spans="1:19" ht="39" x14ac:dyDescent="0.25">
      <c r="A358" s="882">
        <v>7</v>
      </c>
      <c r="B358" s="507" t="s">
        <v>226</v>
      </c>
      <c r="C358" s="1090">
        <f t="shared" si="348"/>
        <v>0</v>
      </c>
      <c r="D358" s="1297">
        <v>0</v>
      </c>
      <c r="E358" s="1297">
        <v>0</v>
      </c>
      <c r="F358" s="1297">
        <v>0</v>
      </c>
      <c r="G358" s="1298">
        <v>0</v>
      </c>
      <c r="H358" s="1090">
        <f t="shared" si="349"/>
        <v>0</v>
      </c>
      <c r="I358" s="1297">
        <v>0</v>
      </c>
      <c r="J358" s="1297">
        <v>0</v>
      </c>
      <c r="K358" s="1297">
        <v>0</v>
      </c>
      <c r="L358" s="1298">
        <v>0</v>
      </c>
      <c r="M358" s="1090">
        <f t="shared" si="350"/>
        <v>0</v>
      </c>
      <c r="N358" s="1297">
        <v>0</v>
      </c>
      <c r="O358" s="1297">
        <v>0</v>
      </c>
      <c r="P358" s="1297">
        <v>0</v>
      </c>
      <c r="Q358" s="1298">
        <v>0</v>
      </c>
      <c r="R358" s="1055"/>
      <c r="S358" s="804"/>
    </row>
    <row r="359" spans="1:19" x14ac:dyDescent="0.25">
      <c r="A359" s="882">
        <v>8</v>
      </c>
      <c r="B359" s="507" t="s">
        <v>228</v>
      </c>
      <c r="C359" s="1090">
        <f>D359+E359+F359+G359</f>
        <v>100</v>
      </c>
      <c r="D359" s="1297">
        <v>0</v>
      </c>
      <c r="E359" s="1297">
        <v>0</v>
      </c>
      <c r="F359" s="1297">
        <v>0</v>
      </c>
      <c r="G359" s="1298">
        <v>100</v>
      </c>
      <c r="H359" s="1090">
        <f>I359+J359+K359+L359</f>
        <v>100</v>
      </c>
      <c r="I359" s="1297">
        <v>0</v>
      </c>
      <c r="J359" s="1297">
        <v>0</v>
      </c>
      <c r="K359" s="1297">
        <v>0</v>
      </c>
      <c r="L359" s="1298">
        <v>100</v>
      </c>
      <c r="M359" s="1090">
        <f>N359+O359+P359+Q359</f>
        <v>0</v>
      </c>
      <c r="N359" s="1297">
        <v>0</v>
      </c>
      <c r="O359" s="1297">
        <v>0</v>
      </c>
      <c r="P359" s="1297">
        <v>0</v>
      </c>
      <c r="Q359" s="1298">
        <v>0</v>
      </c>
      <c r="R359" s="1055"/>
      <c r="S359" s="804"/>
    </row>
    <row r="360" spans="1:19" ht="16.5" thickBot="1" x14ac:dyDescent="0.3">
      <c r="A360" s="1051"/>
      <c r="B360" s="1052" t="s">
        <v>102</v>
      </c>
      <c r="C360" s="1302">
        <f>D360+E360+F360+G360</f>
        <v>22328.999999999996</v>
      </c>
      <c r="D360" s="1053">
        <f>D341+D351</f>
        <v>129</v>
      </c>
      <c r="E360" s="1053">
        <f>E341+E351</f>
        <v>0</v>
      </c>
      <c r="F360" s="1053">
        <f>F341+F351</f>
        <v>0</v>
      </c>
      <c r="G360" s="1303">
        <f>G341+G351</f>
        <v>22199.999999999996</v>
      </c>
      <c r="H360" s="1302">
        <f>I360+J360+K360+L360</f>
        <v>22328.999999999996</v>
      </c>
      <c r="I360" s="1053">
        <f t="shared" ref="I360:L360" si="351">I341+I351</f>
        <v>129</v>
      </c>
      <c r="J360" s="1053">
        <f t="shared" si="351"/>
        <v>0</v>
      </c>
      <c r="K360" s="1053">
        <f t="shared" si="351"/>
        <v>0</v>
      </c>
      <c r="L360" s="1303">
        <f t="shared" si="351"/>
        <v>22199.999999999996</v>
      </c>
      <c r="M360" s="1302">
        <f>N360+O360+P360+Q360</f>
        <v>129</v>
      </c>
      <c r="N360" s="1053">
        <f t="shared" ref="N360:Q360" si="352">N341+N351</f>
        <v>129</v>
      </c>
      <c r="O360" s="1053">
        <f t="shared" si="352"/>
        <v>0</v>
      </c>
      <c r="P360" s="1053">
        <f t="shared" si="352"/>
        <v>0</v>
      </c>
      <c r="Q360" s="1303">
        <f t="shared" si="352"/>
        <v>0</v>
      </c>
      <c r="R360" s="1057">
        <f>M360/C360*100</f>
        <v>0.57772403600698652</v>
      </c>
      <c r="S360" s="804"/>
    </row>
    <row r="361" spans="1:19" ht="19.5" thickBot="1" x14ac:dyDescent="0.35">
      <c r="A361" s="1508" t="s">
        <v>365</v>
      </c>
      <c r="B361" s="1509"/>
      <c r="C361" s="1509"/>
      <c r="D361" s="1509"/>
      <c r="E361" s="1509"/>
      <c r="F361" s="1509"/>
      <c r="G361" s="1509"/>
      <c r="H361" s="1509"/>
      <c r="I361" s="1509"/>
      <c r="J361" s="1509"/>
      <c r="K361" s="1509"/>
      <c r="L361" s="1509"/>
      <c r="M361" s="1509"/>
      <c r="N361" s="1509"/>
      <c r="O361" s="1509"/>
      <c r="P361" s="1509"/>
      <c r="Q361" s="1509"/>
      <c r="R361" s="1510"/>
      <c r="S361" s="804"/>
    </row>
    <row r="362" spans="1:19" ht="84.75" x14ac:dyDescent="0.25">
      <c r="A362" s="1058">
        <v>1</v>
      </c>
      <c r="B362" s="1059" t="s">
        <v>328</v>
      </c>
      <c r="C362" s="1304">
        <f>SUM(D362:G362)</f>
        <v>30</v>
      </c>
      <c r="D362" s="1305">
        <v>30</v>
      </c>
      <c r="E362" s="1305">
        <v>0</v>
      </c>
      <c r="F362" s="1305">
        <v>0</v>
      </c>
      <c r="G362" s="1306">
        <v>0</v>
      </c>
      <c r="H362" s="1304">
        <f t="shared" ref="H362:H373" si="353">SUM(I362:L362)</f>
        <v>30</v>
      </c>
      <c r="I362" s="1305">
        <v>30</v>
      </c>
      <c r="J362" s="1305">
        <v>0</v>
      </c>
      <c r="K362" s="1305">
        <v>0</v>
      </c>
      <c r="L362" s="1306">
        <v>0</v>
      </c>
      <c r="M362" s="1304">
        <f t="shared" ref="M362:M373" si="354">SUM(N362:Q362)</f>
        <v>70</v>
      </c>
      <c r="N362" s="1305">
        <v>70</v>
      </c>
      <c r="O362" s="1305">
        <v>0</v>
      </c>
      <c r="P362" s="1305">
        <v>0</v>
      </c>
      <c r="Q362" s="1307">
        <v>0</v>
      </c>
      <c r="R362" s="1060"/>
      <c r="S362" s="804"/>
    </row>
    <row r="363" spans="1:19" ht="84.75" x14ac:dyDescent="0.25">
      <c r="A363" s="883">
        <v>2</v>
      </c>
      <c r="B363" s="54" t="s">
        <v>433</v>
      </c>
      <c r="C363" s="1308">
        <f t="shared" ref="C363:C372" si="355">SUM(D363:G363)</f>
        <v>20</v>
      </c>
      <c r="D363" s="1309">
        <v>20</v>
      </c>
      <c r="E363" s="1309">
        <v>0</v>
      </c>
      <c r="F363" s="1309">
        <v>0</v>
      </c>
      <c r="G363" s="1310">
        <v>0</v>
      </c>
      <c r="H363" s="1308">
        <f t="shared" si="353"/>
        <v>20</v>
      </c>
      <c r="I363" s="1309">
        <v>20</v>
      </c>
      <c r="J363" s="1309">
        <v>0</v>
      </c>
      <c r="K363" s="1309">
        <v>0</v>
      </c>
      <c r="L363" s="1310">
        <v>0</v>
      </c>
      <c r="M363" s="1308">
        <f t="shared" si="354"/>
        <v>0</v>
      </c>
      <c r="N363" s="1309">
        <v>0</v>
      </c>
      <c r="O363" s="1309">
        <v>0</v>
      </c>
      <c r="P363" s="1309">
        <v>0</v>
      </c>
      <c r="Q363" s="1311">
        <v>0</v>
      </c>
      <c r="R363" s="1061"/>
      <c r="S363" s="804"/>
    </row>
    <row r="364" spans="1:19" ht="72.75" x14ac:dyDescent="0.25">
      <c r="A364" s="883">
        <v>3</v>
      </c>
      <c r="B364" s="54" t="s">
        <v>341</v>
      </c>
      <c r="C364" s="1308">
        <f t="shared" si="355"/>
        <v>0</v>
      </c>
      <c r="D364" s="1309">
        <v>0</v>
      </c>
      <c r="E364" s="1309">
        <v>0</v>
      </c>
      <c r="F364" s="1309">
        <v>0</v>
      </c>
      <c r="G364" s="1310">
        <v>0</v>
      </c>
      <c r="H364" s="1308">
        <f t="shared" si="353"/>
        <v>0</v>
      </c>
      <c r="I364" s="1309">
        <v>0</v>
      </c>
      <c r="J364" s="1309">
        <v>0</v>
      </c>
      <c r="K364" s="1309">
        <v>0</v>
      </c>
      <c r="L364" s="1310">
        <v>0</v>
      </c>
      <c r="M364" s="1308">
        <f t="shared" si="354"/>
        <v>0</v>
      </c>
      <c r="N364" s="1309">
        <v>0</v>
      </c>
      <c r="O364" s="1309">
        <v>0</v>
      </c>
      <c r="P364" s="1309">
        <v>0</v>
      </c>
      <c r="Q364" s="1311">
        <v>0</v>
      </c>
      <c r="R364" s="1061"/>
      <c r="S364" s="804"/>
    </row>
    <row r="365" spans="1:19" ht="72.75" x14ac:dyDescent="0.25">
      <c r="A365" s="883">
        <v>4</v>
      </c>
      <c r="B365" s="54" t="s">
        <v>434</v>
      </c>
      <c r="C365" s="1308">
        <f t="shared" si="355"/>
        <v>70</v>
      </c>
      <c r="D365" s="1309">
        <v>70</v>
      </c>
      <c r="E365" s="1309">
        <v>0</v>
      </c>
      <c r="F365" s="1309">
        <v>0</v>
      </c>
      <c r="G365" s="1310">
        <v>0</v>
      </c>
      <c r="H365" s="1308">
        <f t="shared" si="353"/>
        <v>70</v>
      </c>
      <c r="I365" s="1309">
        <v>70</v>
      </c>
      <c r="J365" s="1309">
        <v>0</v>
      </c>
      <c r="K365" s="1309">
        <v>0</v>
      </c>
      <c r="L365" s="1310">
        <v>0</v>
      </c>
      <c r="M365" s="1308">
        <f t="shared" si="354"/>
        <v>0</v>
      </c>
      <c r="N365" s="1309">
        <v>0</v>
      </c>
      <c r="O365" s="1309">
        <v>0</v>
      </c>
      <c r="P365" s="1309">
        <v>0</v>
      </c>
      <c r="Q365" s="1311">
        <v>0</v>
      </c>
      <c r="R365" s="1061"/>
      <c r="S365" s="804"/>
    </row>
    <row r="366" spans="1:19" ht="96.75" x14ac:dyDescent="0.25">
      <c r="A366" s="883">
        <v>5</v>
      </c>
      <c r="B366" s="54" t="s">
        <v>342</v>
      </c>
      <c r="C366" s="1308">
        <f t="shared" si="355"/>
        <v>0</v>
      </c>
      <c r="D366" s="1309">
        <v>0</v>
      </c>
      <c r="E366" s="1309">
        <v>0</v>
      </c>
      <c r="F366" s="1309">
        <v>0</v>
      </c>
      <c r="G366" s="1310">
        <v>0</v>
      </c>
      <c r="H366" s="1308">
        <f t="shared" si="353"/>
        <v>0</v>
      </c>
      <c r="I366" s="1309">
        <v>0</v>
      </c>
      <c r="J366" s="1309">
        <v>0</v>
      </c>
      <c r="K366" s="1309">
        <v>0</v>
      </c>
      <c r="L366" s="1310">
        <v>0</v>
      </c>
      <c r="M366" s="1308">
        <f t="shared" si="354"/>
        <v>0</v>
      </c>
      <c r="N366" s="1309">
        <v>0</v>
      </c>
      <c r="O366" s="1309">
        <v>0</v>
      </c>
      <c r="P366" s="1309">
        <v>0</v>
      </c>
      <c r="Q366" s="1311">
        <v>0</v>
      </c>
      <c r="R366" s="1061"/>
      <c r="S366" s="804"/>
    </row>
    <row r="367" spans="1:19" ht="24.75" x14ac:dyDescent="0.25">
      <c r="A367" s="883">
        <v>6</v>
      </c>
      <c r="B367" s="54" t="s">
        <v>329</v>
      </c>
      <c r="C367" s="1308">
        <f t="shared" si="355"/>
        <v>0</v>
      </c>
      <c r="D367" s="1309">
        <v>0</v>
      </c>
      <c r="E367" s="1309">
        <v>0</v>
      </c>
      <c r="F367" s="1309">
        <v>0</v>
      </c>
      <c r="G367" s="1310">
        <v>0</v>
      </c>
      <c r="H367" s="1308">
        <f t="shared" si="353"/>
        <v>0</v>
      </c>
      <c r="I367" s="1309">
        <v>0</v>
      </c>
      <c r="J367" s="1309">
        <v>0</v>
      </c>
      <c r="K367" s="1309">
        <v>0</v>
      </c>
      <c r="L367" s="1310">
        <v>0</v>
      </c>
      <c r="M367" s="1308">
        <f t="shared" si="354"/>
        <v>0</v>
      </c>
      <c r="N367" s="1309">
        <v>0</v>
      </c>
      <c r="O367" s="1309">
        <v>0</v>
      </c>
      <c r="P367" s="1309">
        <v>0</v>
      </c>
      <c r="Q367" s="1311">
        <v>0</v>
      </c>
      <c r="R367" s="1061"/>
      <c r="S367" s="804"/>
    </row>
    <row r="368" spans="1:19" ht="48.75" x14ac:dyDescent="0.25">
      <c r="A368" s="883">
        <v>7</v>
      </c>
      <c r="B368" s="54" t="s">
        <v>343</v>
      </c>
      <c r="C368" s="1308">
        <f t="shared" si="355"/>
        <v>0</v>
      </c>
      <c r="D368" s="1309">
        <v>0</v>
      </c>
      <c r="E368" s="1309">
        <v>0</v>
      </c>
      <c r="F368" s="1309">
        <v>0</v>
      </c>
      <c r="G368" s="1310">
        <v>0</v>
      </c>
      <c r="H368" s="1308">
        <f t="shared" si="353"/>
        <v>0</v>
      </c>
      <c r="I368" s="1309">
        <v>0</v>
      </c>
      <c r="J368" s="1309">
        <v>0</v>
      </c>
      <c r="K368" s="1309">
        <v>0</v>
      </c>
      <c r="L368" s="1310">
        <v>0</v>
      </c>
      <c r="M368" s="1308">
        <f t="shared" si="354"/>
        <v>0</v>
      </c>
      <c r="N368" s="1309">
        <v>0</v>
      </c>
      <c r="O368" s="1309">
        <v>0</v>
      </c>
      <c r="P368" s="1309">
        <v>0</v>
      </c>
      <c r="Q368" s="1311">
        <v>0</v>
      </c>
      <c r="R368" s="1061"/>
      <c r="S368" s="804"/>
    </row>
    <row r="369" spans="1:19" ht="48.75" x14ac:dyDescent="0.25">
      <c r="A369" s="883">
        <v>8</v>
      </c>
      <c r="B369" s="54" t="s">
        <v>435</v>
      </c>
      <c r="C369" s="1308">
        <f t="shared" si="355"/>
        <v>0</v>
      </c>
      <c r="D369" s="1309">
        <v>0</v>
      </c>
      <c r="E369" s="1309">
        <v>0</v>
      </c>
      <c r="F369" s="1309">
        <v>0</v>
      </c>
      <c r="G369" s="1310">
        <v>0</v>
      </c>
      <c r="H369" s="1308">
        <f t="shared" si="353"/>
        <v>0</v>
      </c>
      <c r="I369" s="1309">
        <v>0</v>
      </c>
      <c r="J369" s="1309">
        <v>0</v>
      </c>
      <c r="K369" s="1309">
        <v>0</v>
      </c>
      <c r="L369" s="1310">
        <v>0</v>
      </c>
      <c r="M369" s="1308">
        <f t="shared" si="354"/>
        <v>0</v>
      </c>
      <c r="N369" s="1309">
        <v>0</v>
      </c>
      <c r="O369" s="1309">
        <v>0</v>
      </c>
      <c r="P369" s="1309">
        <v>0</v>
      </c>
      <c r="Q369" s="1311">
        <v>0</v>
      </c>
      <c r="R369" s="1061"/>
      <c r="S369" s="804"/>
    </row>
    <row r="370" spans="1:19" ht="24.75" x14ac:dyDescent="0.25">
      <c r="A370" s="883">
        <v>9</v>
      </c>
      <c r="B370" s="54" t="s">
        <v>261</v>
      </c>
      <c r="C370" s="1308">
        <f t="shared" si="355"/>
        <v>25</v>
      </c>
      <c r="D370" s="1309">
        <v>25</v>
      </c>
      <c r="E370" s="1309">
        <v>0</v>
      </c>
      <c r="F370" s="1309">
        <v>0</v>
      </c>
      <c r="G370" s="1310">
        <v>0</v>
      </c>
      <c r="H370" s="1308">
        <f t="shared" si="353"/>
        <v>25</v>
      </c>
      <c r="I370" s="1309">
        <v>25</v>
      </c>
      <c r="J370" s="1309">
        <v>0</v>
      </c>
      <c r="K370" s="1309">
        <v>0</v>
      </c>
      <c r="L370" s="1310">
        <v>0</v>
      </c>
      <c r="M370" s="1308">
        <f t="shared" si="354"/>
        <v>0</v>
      </c>
      <c r="N370" s="1309">
        <v>0</v>
      </c>
      <c r="O370" s="1309">
        <v>0</v>
      </c>
      <c r="P370" s="1309">
        <v>0</v>
      </c>
      <c r="Q370" s="1311">
        <v>0</v>
      </c>
      <c r="R370" s="1061"/>
      <c r="S370" s="804"/>
    </row>
    <row r="371" spans="1:19" ht="48.75" x14ac:dyDescent="0.25">
      <c r="A371" s="883">
        <v>10</v>
      </c>
      <c r="B371" s="54" t="s">
        <v>436</v>
      </c>
      <c r="C371" s="1308">
        <f t="shared" si="355"/>
        <v>10</v>
      </c>
      <c r="D371" s="1309">
        <v>10</v>
      </c>
      <c r="E371" s="1309">
        <v>0</v>
      </c>
      <c r="F371" s="1309">
        <v>0</v>
      </c>
      <c r="G371" s="1310">
        <v>0</v>
      </c>
      <c r="H371" s="1308">
        <f t="shared" si="353"/>
        <v>10</v>
      </c>
      <c r="I371" s="1309">
        <v>10</v>
      </c>
      <c r="J371" s="1309">
        <v>0</v>
      </c>
      <c r="K371" s="1309">
        <v>0</v>
      </c>
      <c r="L371" s="1310">
        <v>0</v>
      </c>
      <c r="M371" s="1308">
        <f t="shared" si="354"/>
        <v>0</v>
      </c>
      <c r="N371" s="1309">
        <v>0</v>
      </c>
      <c r="O371" s="1309">
        <v>0</v>
      </c>
      <c r="P371" s="1309">
        <v>0</v>
      </c>
      <c r="Q371" s="1311">
        <v>0</v>
      </c>
      <c r="R371" s="1061"/>
      <c r="S371" s="804"/>
    </row>
    <row r="372" spans="1:19" ht="24.75" x14ac:dyDescent="0.25">
      <c r="A372" s="883">
        <v>11</v>
      </c>
      <c r="B372" s="54" t="s">
        <v>297</v>
      </c>
      <c r="C372" s="1308">
        <f t="shared" si="355"/>
        <v>20</v>
      </c>
      <c r="D372" s="1309">
        <v>20</v>
      </c>
      <c r="E372" s="1309">
        <v>0</v>
      </c>
      <c r="F372" s="1309">
        <v>0</v>
      </c>
      <c r="G372" s="1310">
        <v>0</v>
      </c>
      <c r="H372" s="1308">
        <f t="shared" si="353"/>
        <v>20</v>
      </c>
      <c r="I372" s="1309">
        <v>20</v>
      </c>
      <c r="J372" s="1309">
        <v>0</v>
      </c>
      <c r="K372" s="1309">
        <v>0</v>
      </c>
      <c r="L372" s="1310">
        <v>0</v>
      </c>
      <c r="M372" s="1308">
        <f t="shared" si="354"/>
        <v>0</v>
      </c>
      <c r="N372" s="1309">
        <v>0</v>
      </c>
      <c r="O372" s="1309">
        <v>0</v>
      </c>
      <c r="P372" s="1309">
        <v>0</v>
      </c>
      <c r="Q372" s="1311">
        <v>0</v>
      </c>
      <c r="R372" s="1061"/>
      <c r="S372" s="804"/>
    </row>
    <row r="373" spans="1:19" ht="16.5" thickBot="1" x14ac:dyDescent="0.3">
      <c r="A373" s="1051"/>
      <c r="B373" s="1052" t="s">
        <v>102</v>
      </c>
      <c r="C373" s="1030">
        <f>D373</f>
        <v>175</v>
      </c>
      <c r="D373" s="1031">
        <f>SUM(D362:D372)</f>
        <v>175</v>
      </c>
      <c r="E373" s="1031">
        <f t="shared" ref="E373:G373" si="356">SUM(E362:E372)</f>
        <v>0</v>
      </c>
      <c r="F373" s="1031">
        <f t="shared" si="356"/>
        <v>0</v>
      </c>
      <c r="G373" s="1032">
        <f t="shared" si="356"/>
        <v>0</v>
      </c>
      <c r="H373" s="1030">
        <f t="shared" si="353"/>
        <v>175</v>
      </c>
      <c r="I373" s="1031">
        <f t="shared" ref="I373:L373" si="357">SUM(I362:I372)</f>
        <v>175</v>
      </c>
      <c r="J373" s="1031">
        <f t="shared" si="357"/>
        <v>0</v>
      </c>
      <c r="K373" s="1031">
        <f t="shared" si="357"/>
        <v>0</v>
      </c>
      <c r="L373" s="1032">
        <f t="shared" si="357"/>
        <v>0</v>
      </c>
      <c r="M373" s="1030">
        <f t="shared" si="354"/>
        <v>70</v>
      </c>
      <c r="N373" s="1031">
        <f t="shared" ref="N373:Q373" si="358">SUM(N362:N372)</f>
        <v>70</v>
      </c>
      <c r="O373" s="1031">
        <f t="shared" si="358"/>
        <v>0</v>
      </c>
      <c r="P373" s="1031">
        <f t="shared" si="358"/>
        <v>0</v>
      </c>
      <c r="Q373" s="1032">
        <f t="shared" si="358"/>
        <v>0</v>
      </c>
      <c r="R373" s="1057"/>
      <c r="S373" s="804"/>
    </row>
    <row r="374" spans="1:19" ht="19.5" thickBot="1" x14ac:dyDescent="0.35">
      <c r="A374" s="1502" t="s">
        <v>366</v>
      </c>
      <c r="B374" s="1503"/>
      <c r="C374" s="1503"/>
      <c r="D374" s="1503"/>
      <c r="E374" s="1503"/>
      <c r="F374" s="1503"/>
      <c r="G374" s="1503"/>
      <c r="H374" s="1503"/>
      <c r="I374" s="1503"/>
      <c r="J374" s="1503"/>
      <c r="K374" s="1503"/>
      <c r="L374" s="1503"/>
      <c r="M374" s="1503"/>
      <c r="N374" s="1503"/>
      <c r="O374" s="1503"/>
      <c r="P374" s="1503"/>
      <c r="Q374" s="1503"/>
      <c r="R374" s="1504"/>
      <c r="S374" s="804"/>
    </row>
    <row r="375" spans="1:19" ht="24.75" x14ac:dyDescent="0.25">
      <c r="A375" s="1062">
        <v>1</v>
      </c>
      <c r="B375" s="1063" t="s">
        <v>263</v>
      </c>
      <c r="C375" s="1312">
        <f t="shared" ref="C375:C381" si="359">SUM(D375:G375)</f>
        <v>33</v>
      </c>
      <c r="D375" s="1313">
        <f>SUM(D376:D378)</f>
        <v>33</v>
      </c>
      <c r="E375" s="1313">
        <f t="shared" ref="E375:G375" si="360">SUM(E376:E378)</f>
        <v>0</v>
      </c>
      <c r="F375" s="1313">
        <f t="shared" si="360"/>
        <v>0</v>
      </c>
      <c r="G375" s="1314">
        <f t="shared" si="360"/>
        <v>0</v>
      </c>
      <c r="H375" s="1312">
        <f t="shared" ref="H375:H389" si="361">SUM(I375:L375)</f>
        <v>33</v>
      </c>
      <c r="I375" s="1313">
        <f t="shared" ref="I375:L375" si="362">SUM(I376:I378)</f>
        <v>33</v>
      </c>
      <c r="J375" s="1313">
        <f t="shared" si="362"/>
        <v>0</v>
      </c>
      <c r="K375" s="1313">
        <f t="shared" si="362"/>
        <v>0</v>
      </c>
      <c r="L375" s="1314">
        <f t="shared" si="362"/>
        <v>0</v>
      </c>
      <c r="M375" s="1312">
        <f t="shared" ref="M375:M390" si="363">SUM(N375:Q375)</f>
        <v>0</v>
      </c>
      <c r="N375" s="1313">
        <f t="shared" ref="N375:Q375" si="364">SUM(N376:N378)</f>
        <v>0</v>
      </c>
      <c r="O375" s="1313">
        <f t="shared" si="364"/>
        <v>0</v>
      </c>
      <c r="P375" s="1313">
        <f t="shared" si="364"/>
        <v>0</v>
      </c>
      <c r="Q375" s="1314">
        <f t="shared" si="364"/>
        <v>0</v>
      </c>
      <c r="R375" s="1069"/>
      <c r="S375" s="804"/>
    </row>
    <row r="376" spans="1:19" ht="60.75" x14ac:dyDescent="0.25">
      <c r="A376" s="884" t="s">
        <v>27</v>
      </c>
      <c r="B376" s="1064" t="s">
        <v>302</v>
      </c>
      <c r="C376" s="1308">
        <f t="shared" si="359"/>
        <v>0</v>
      </c>
      <c r="D376" s="1309">
        <v>0</v>
      </c>
      <c r="E376" s="1309">
        <v>0</v>
      </c>
      <c r="F376" s="1309">
        <v>0</v>
      </c>
      <c r="G376" s="1310">
        <v>0</v>
      </c>
      <c r="H376" s="1308">
        <f t="shared" si="361"/>
        <v>0</v>
      </c>
      <c r="I376" s="1309">
        <v>0</v>
      </c>
      <c r="J376" s="1309">
        <v>0</v>
      </c>
      <c r="K376" s="1309">
        <v>0</v>
      </c>
      <c r="L376" s="1310">
        <v>0</v>
      </c>
      <c r="M376" s="1308">
        <f t="shared" si="363"/>
        <v>0</v>
      </c>
      <c r="N376" s="1309">
        <v>0</v>
      </c>
      <c r="O376" s="1309">
        <v>0</v>
      </c>
      <c r="P376" s="1309">
        <v>0</v>
      </c>
      <c r="Q376" s="1310">
        <v>0</v>
      </c>
      <c r="R376" s="1070"/>
      <c r="S376" s="804"/>
    </row>
    <row r="377" spans="1:19" ht="48.75" x14ac:dyDescent="0.25">
      <c r="A377" s="885" t="s">
        <v>29</v>
      </c>
      <c r="B377" s="1064" t="s">
        <v>695</v>
      </c>
      <c r="C377" s="1308">
        <f t="shared" si="359"/>
        <v>5</v>
      </c>
      <c r="D377" s="1309">
        <v>5</v>
      </c>
      <c r="E377" s="1309">
        <v>0</v>
      </c>
      <c r="F377" s="1309">
        <v>0</v>
      </c>
      <c r="G377" s="1310">
        <v>0</v>
      </c>
      <c r="H377" s="1308">
        <f t="shared" si="361"/>
        <v>5</v>
      </c>
      <c r="I377" s="1309">
        <v>5</v>
      </c>
      <c r="J377" s="1309">
        <v>0</v>
      </c>
      <c r="K377" s="1309">
        <v>0</v>
      </c>
      <c r="L377" s="1310">
        <v>0</v>
      </c>
      <c r="M377" s="1308">
        <f t="shared" si="363"/>
        <v>0</v>
      </c>
      <c r="N377" s="1309">
        <v>0</v>
      </c>
      <c r="O377" s="1309">
        <v>0</v>
      </c>
      <c r="P377" s="1309">
        <v>0</v>
      </c>
      <c r="Q377" s="1310">
        <v>0</v>
      </c>
      <c r="R377" s="1070"/>
      <c r="S377" s="804"/>
    </row>
    <row r="378" spans="1:19" ht="72.75" x14ac:dyDescent="0.25">
      <c r="A378" s="885" t="s">
        <v>400</v>
      </c>
      <c r="B378" s="1064" t="s">
        <v>264</v>
      </c>
      <c r="C378" s="1308">
        <f t="shared" si="359"/>
        <v>28</v>
      </c>
      <c r="D378" s="1309">
        <v>28</v>
      </c>
      <c r="E378" s="1309">
        <v>0</v>
      </c>
      <c r="F378" s="1309">
        <f t="shared" ref="F378:G378" si="365">SUM(F379:F382)</f>
        <v>0</v>
      </c>
      <c r="G378" s="1310">
        <f t="shared" si="365"/>
        <v>0</v>
      </c>
      <c r="H378" s="1308">
        <f t="shared" si="361"/>
        <v>28</v>
      </c>
      <c r="I378" s="1309">
        <v>28</v>
      </c>
      <c r="J378" s="1309">
        <f t="shared" ref="J378:L378" si="366">SUM(J379:J382)</f>
        <v>0</v>
      </c>
      <c r="K378" s="1309">
        <f t="shared" si="366"/>
        <v>0</v>
      </c>
      <c r="L378" s="1310">
        <f t="shared" si="366"/>
        <v>0</v>
      </c>
      <c r="M378" s="1308">
        <f t="shared" si="363"/>
        <v>0</v>
      </c>
      <c r="N378" s="1309">
        <f t="shared" ref="N378:Q378" si="367">SUM(N379:N382)</f>
        <v>0</v>
      </c>
      <c r="O378" s="1309">
        <f t="shared" si="367"/>
        <v>0</v>
      </c>
      <c r="P378" s="1309">
        <f t="shared" si="367"/>
        <v>0</v>
      </c>
      <c r="Q378" s="1310">
        <f t="shared" si="367"/>
        <v>0</v>
      </c>
      <c r="R378" s="1070"/>
      <c r="S378" s="804"/>
    </row>
    <row r="379" spans="1:19" ht="48.75" x14ac:dyDescent="0.25">
      <c r="A379" s="885" t="s">
        <v>485</v>
      </c>
      <c r="B379" s="1064" t="s">
        <v>486</v>
      </c>
      <c r="C379" s="1308">
        <f t="shared" si="359"/>
        <v>5</v>
      </c>
      <c r="D379" s="1309">
        <v>5</v>
      </c>
      <c r="E379" s="1309">
        <v>0</v>
      </c>
      <c r="F379" s="1309">
        <v>0</v>
      </c>
      <c r="G379" s="1310">
        <v>0</v>
      </c>
      <c r="H379" s="1308">
        <f t="shared" si="361"/>
        <v>5</v>
      </c>
      <c r="I379" s="1309">
        <v>5</v>
      </c>
      <c r="J379" s="1309">
        <v>0</v>
      </c>
      <c r="K379" s="1309">
        <v>0</v>
      </c>
      <c r="L379" s="1310">
        <v>0</v>
      </c>
      <c r="M379" s="1308">
        <f t="shared" si="363"/>
        <v>0</v>
      </c>
      <c r="N379" s="1309">
        <v>0</v>
      </c>
      <c r="O379" s="1309">
        <v>0</v>
      </c>
      <c r="P379" s="1309">
        <v>0</v>
      </c>
      <c r="Q379" s="1310">
        <v>0</v>
      </c>
      <c r="R379" s="1070"/>
      <c r="S379" s="804"/>
    </row>
    <row r="380" spans="1:19" ht="48.75" x14ac:dyDescent="0.25">
      <c r="A380" s="885" t="s">
        <v>487</v>
      </c>
      <c r="B380" s="1064" t="s">
        <v>488</v>
      </c>
      <c r="C380" s="1308">
        <f t="shared" si="359"/>
        <v>20</v>
      </c>
      <c r="D380" s="1309">
        <v>20</v>
      </c>
      <c r="E380" s="1309">
        <v>0</v>
      </c>
      <c r="F380" s="1309">
        <v>0</v>
      </c>
      <c r="G380" s="1310">
        <v>0</v>
      </c>
      <c r="H380" s="1308">
        <f t="shared" si="361"/>
        <v>20</v>
      </c>
      <c r="I380" s="1309">
        <v>20</v>
      </c>
      <c r="J380" s="1309">
        <v>0</v>
      </c>
      <c r="K380" s="1309">
        <v>0</v>
      </c>
      <c r="L380" s="1310">
        <v>0</v>
      </c>
      <c r="M380" s="1308">
        <f t="shared" si="363"/>
        <v>0</v>
      </c>
      <c r="N380" s="1309">
        <v>0</v>
      </c>
      <c r="O380" s="1309">
        <v>0</v>
      </c>
      <c r="P380" s="1309">
        <v>0</v>
      </c>
      <c r="Q380" s="1310">
        <v>0</v>
      </c>
      <c r="R380" s="1070"/>
      <c r="S380" s="804"/>
    </row>
    <row r="381" spans="1:19" ht="60.75" x14ac:dyDescent="0.25">
      <c r="A381" s="885" t="s">
        <v>489</v>
      </c>
      <c r="B381" s="1064" t="s">
        <v>490</v>
      </c>
      <c r="C381" s="1308">
        <f t="shared" si="359"/>
        <v>0</v>
      </c>
      <c r="D381" s="1309">
        <v>0</v>
      </c>
      <c r="E381" s="1309">
        <v>0</v>
      </c>
      <c r="F381" s="1309">
        <v>0</v>
      </c>
      <c r="G381" s="1310">
        <v>0</v>
      </c>
      <c r="H381" s="1308">
        <f t="shared" si="361"/>
        <v>0</v>
      </c>
      <c r="I381" s="1309">
        <v>0</v>
      </c>
      <c r="J381" s="1309">
        <v>0</v>
      </c>
      <c r="K381" s="1309">
        <v>0</v>
      </c>
      <c r="L381" s="1310">
        <v>0</v>
      </c>
      <c r="M381" s="1308">
        <f t="shared" si="363"/>
        <v>0</v>
      </c>
      <c r="N381" s="1309">
        <v>0</v>
      </c>
      <c r="O381" s="1309">
        <v>0</v>
      </c>
      <c r="P381" s="1309">
        <v>0</v>
      </c>
      <c r="Q381" s="1310">
        <v>0</v>
      </c>
      <c r="R381" s="1070"/>
      <c r="S381" s="804"/>
    </row>
    <row r="382" spans="1:19" ht="36.75" x14ac:dyDescent="0.25">
      <c r="A382" s="885" t="s">
        <v>491</v>
      </c>
      <c r="B382" s="1064" t="s">
        <v>492</v>
      </c>
      <c r="C382" s="1308">
        <f>SUM(D382:G382)</f>
        <v>3</v>
      </c>
      <c r="D382" s="1309">
        <v>3</v>
      </c>
      <c r="E382" s="1309">
        <v>0</v>
      </c>
      <c r="F382" s="1309">
        <v>0</v>
      </c>
      <c r="G382" s="1310">
        <v>0</v>
      </c>
      <c r="H382" s="1308">
        <f t="shared" si="361"/>
        <v>3</v>
      </c>
      <c r="I382" s="1309">
        <v>3</v>
      </c>
      <c r="J382" s="1309">
        <v>0</v>
      </c>
      <c r="K382" s="1309">
        <v>0</v>
      </c>
      <c r="L382" s="1310">
        <v>0</v>
      </c>
      <c r="M382" s="1308">
        <f t="shared" si="363"/>
        <v>0</v>
      </c>
      <c r="N382" s="1309">
        <v>0</v>
      </c>
      <c r="O382" s="1309">
        <v>0</v>
      </c>
      <c r="P382" s="1309">
        <v>0</v>
      </c>
      <c r="Q382" s="1310">
        <v>0</v>
      </c>
      <c r="R382" s="1070"/>
      <c r="S382" s="804"/>
    </row>
    <row r="383" spans="1:19" ht="48.75" x14ac:dyDescent="0.25">
      <c r="A383" s="884">
        <v>2</v>
      </c>
      <c r="B383" s="1065" t="s">
        <v>270</v>
      </c>
      <c r="C383" s="1315">
        <f t="shared" ref="C383:C390" si="368">SUM(D383:G383)</f>
        <v>3102.6</v>
      </c>
      <c r="D383" s="1272">
        <f>SUM(D384:D387)</f>
        <v>3102.6</v>
      </c>
      <c r="E383" s="1272">
        <f t="shared" ref="E383:G383" si="369">SUM(E384:E387)</f>
        <v>0</v>
      </c>
      <c r="F383" s="1272">
        <f t="shared" si="369"/>
        <v>0</v>
      </c>
      <c r="G383" s="1273">
        <f t="shared" si="369"/>
        <v>0</v>
      </c>
      <c r="H383" s="1315">
        <f t="shared" si="361"/>
        <v>3102.6</v>
      </c>
      <c r="I383" s="1272">
        <f t="shared" ref="I383:L383" si="370">SUM(I384:I387)</f>
        <v>3102.6</v>
      </c>
      <c r="J383" s="1272">
        <f t="shared" si="370"/>
        <v>0</v>
      </c>
      <c r="K383" s="1272">
        <f t="shared" si="370"/>
        <v>0</v>
      </c>
      <c r="L383" s="1273">
        <f t="shared" si="370"/>
        <v>0</v>
      </c>
      <c r="M383" s="1315">
        <f t="shared" si="363"/>
        <v>1424.8</v>
      </c>
      <c r="N383" s="1272">
        <f t="shared" ref="N383:Q383" si="371">SUM(N384:N387)</f>
        <v>1424.8</v>
      </c>
      <c r="O383" s="1272">
        <f t="shared" si="371"/>
        <v>0</v>
      </c>
      <c r="P383" s="1272">
        <f t="shared" si="371"/>
        <v>0</v>
      </c>
      <c r="Q383" s="1273">
        <f t="shared" si="371"/>
        <v>0</v>
      </c>
      <c r="R383" s="1070"/>
      <c r="S383" s="804"/>
    </row>
    <row r="384" spans="1:19" ht="24.75" x14ac:dyDescent="0.25">
      <c r="A384" s="884" t="s">
        <v>34</v>
      </c>
      <c r="B384" s="1064" t="s">
        <v>307</v>
      </c>
      <c r="C384" s="1308">
        <f t="shared" si="368"/>
        <v>1164.5999999999999</v>
      </c>
      <c r="D384" s="1309">
        <v>1164.5999999999999</v>
      </c>
      <c r="E384" s="1309">
        <v>0</v>
      </c>
      <c r="F384" s="1309">
        <v>0</v>
      </c>
      <c r="G384" s="1310">
        <v>0</v>
      </c>
      <c r="H384" s="1308">
        <f t="shared" si="361"/>
        <v>1164.5999999999999</v>
      </c>
      <c r="I384" s="1309">
        <v>1164.5999999999999</v>
      </c>
      <c r="J384" s="1309">
        <v>0</v>
      </c>
      <c r="K384" s="1309">
        <v>0</v>
      </c>
      <c r="L384" s="1310">
        <v>0</v>
      </c>
      <c r="M384" s="1308">
        <f t="shared" si="363"/>
        <v>612.9</v>
      </c>
      <c r="N384" s="1309">
        <v>612.9</v>
      </c>
      <c r="O384" s="1309">
        <v>0</v>
      </c>
      <c r="P384" s="1309">
        <v>0</v>
      </c>
      <c r="Q384" s="1310">
        <v>0</v>
      </c>
      <c r="R384" s="1070"/>
      <c r="S384" s="804"/>
    </row>
    <row r="385" spans="1:19" ht="36.75" x14ac:dyDescent="0.25">
      <c r="A385" s="884" t="s">
        <v>115</v>
      </c>
      <c r="B385" s="1064" t="s">
        <v>308</v>
      </c>
      <c r="C385" s="1308">
        <f t="shared" si="368"/>
        <v>408</v>
      </c>
      <c r="D385" s="1309">
        <v>408</v>
      </c>
      <c r="E385" s="1309">
        <v>0</v>
      </c>
      <c r="F385" s="1309">
        <v>0</v>
      </c>
      <c r="G385" s="1310">
        <v>0</v>
      </c>
      <c r="H385" s="1308">
        <f t="shared" si="361"/>
        <v>408</v>
      </c>
      <c r="I385" s="1309">
        <v>408</v>
      </c>
      <c r="J385" s="1309">
        <v>0</v>
      </c>
      <c r="K385" s="1309">
        <v>0</v>
      </c>
      <c r="L385" s="1310">
        <v>0</v>
      </c>
      <c r="M385" s="1308">
        <f t="shared" si="363"/>
        <v>162.4</v>
      </c>
      <c r="N385" s="1309">
        <v>162.4</v>
      </c>
      <c r="O385" s="1309">
        <v>0</v>
      </c>
      <c r="P385" s="1309">
        <v>0</v>
      </c>
      <c r="Q385" s="1310">
        <v>0</v>
      </c>
      <c r="R385" s="1070"/>
      <c r="S385" s="804"/>
    </row>
    <row r="386" spans="1:19" ht="24.75" x14ac:dyDescent="0.25">
      <c r="A386" s="884" t="s">
        <v>116</v>
      </c>
      <c r="B386" s="1064" t="s">
        <v>369</v>
      </c>
      <c r="C386" s="1308">
        <f t="shared" si="368"/>
        <v>601.6</v>
      </c>
      <c r="D386" s="1309">
        <v>601.6</v>
      </c>
      <c r="E386" s="1309">
        <v>0</v>
      </c>
      <c r="F386" s="1309">
        <v>0</v>
      </c>
      <c r="G386" s="1310">
        <v>0</v>
      </c>
      <c r="H386" s="1308">
        <f t="shared" si="361"/>
        <v>601.6</v>
      </c>
      <c r="I386" s="1309">
        <v>601.6</v>
      </c>
      <c r="J386" s="1309">
        <v>0</v>
      </c>
      <c r="K386" s="1309">
        <v>0</v>
      </c>
      <c r="L386" s="1310">
        <v>0</v>
      </c>
      <c r="M386" s="1308">
        <f t="shared" si="363"/>
        <v>236.4</v>
      </c>
      <c r="N386" s="1309">
        <v>236.4</v>
      </c>
      <c r="O386" s="1309">
        <v>0</v>
      </c>
      <c r="P386" s="1309">
        <v>0</v>
      </c>
      <c r="Q386" s="1310">
        <v>0</v>
      </c>
      <c r="R386" s="1070"/>
      <c r="S386" s="804"/>
    </row>
    <row r="387" spans="1:19" ht="24.75" x14ac:dyDescent="0.25">
      <c r="A387" s="884" t="s">
        <v>117</v>
      </c>
      <c r="B387" s="1064" t="s">
        <v>310</v>
      </c>
      <c r="C387" s="1308">
        <f t="shared" si="368"/>
        <v>928.4</v>
      </c>
      <c r="D387" s="1309">
        <v>928.4</v>
      </c>
      <c r="E387" s="1309">
        <v>0</v>
      </c>
      <c r="F387" s="1309">
        <v>0</v>
      </c>
      <c r="G387" s="1310">
        <v>0</v>
      </c>
      <c r="H387" s="1308">
        <f t="shared" si="361"/>
        <v>928.4</v>
      </c>
      <c r="I387" s="1309">
        <v>928.4</v>
      </c>
      <c r="J387" s="1309">
        <v>0</v>
      </c>
      <c r="K387" s="1309">
        <v>0</v>
      </c>
      <c r="L387" s="1310">
        <v>0</v>
      </c>
      <c r="M387" s="1308">
        <f t="shared" si="363"/>
        <v>413.1</v>
      </c>
      <c r="N387" s="1309">
        <v>413.1</v>
      </c>
      <c r="O387" s="1309">
        <v>0</v>
      </c>
      <c r="P387" s="1309">
        <v>0</v>
      </c>
      <c r="Q387" s="1310">
        <v>0</v>
      </c>
      <c r="R387" s="1070"/>
      <c r="S387" s="804"/>
    </row>
    <row r="388" spans="1:19" ht="48.75" x14ac:dyDescent="0.25">
      <c r="A388" s="884">
        <v>3</v>
      </c>
      <c r="B388" s="1065" t="s">
        <v>265</v>
      </c>
      <c r="C388" s="1308">
        <f t="shared" si="368"/>
        <v>15</v>
      </c>
      <c r="D388" s="1309">
        <f>SUM(D389)</f>
        <v>15</v>
      </c>
      <c r="E388" s="1309">
        <f t="shared" ref="E388:G388" si="372">SUM(E389)</f>
        <v>0</v>
      </c>
      <c r="F388" s="1309">
        <f t="shared" si="372"/>
        <v>0</v>
      </c>
      <c r="G388" s="1310">
        <f t="shared" si="372"/>
        <v>0</v>
      </c>
      <c r="H388" s="1308">
        <f t="shared" si="361"/>
        <v>15</v>
      </c>
      <c r="I388" s="1309">
        <f t="shared" ref="I388:L388" si="373">SUM(I389)</f>
        <v>15</v>
      </c>
      <c r="J388" s="1309">
        <f t="shared" si="373"/>
        <v>0</v>
      </c>
      <c r="K388" s="1309">
        <f t="shared" si="373"/>
        <v>0</v>
      </c>
      <c r="L388" s="1310">
        <f t="shared" si="373"/>
        <v>0</v>
      </c>
      <c r="M388" s="1308">
        <f t="shared" si="363"/>
        <v>15</v>
      </c>
      <c r="N388" s="1309">
        <f t="shared" ref="N388:Q388" si="374">SUM(N389)</f>
        <v>15</v>
      </c>
      <c r="O388" s="1309">
        <f t="shared" si="374"/>
        <v>0</v>
      </c>
      <c r="P388" s="1309">
        <f t="shared" si="374"/>
        <v>0</v>
      </c>
      <c r="Q388" s="1310">
        <f t="shared" si="374"/>
        <v>0</v>
      </c>
      <c r="R388" s="1070"/>
      <c r="S388" s="804"/>
    </row>
    <row r="389" spans="1:19" ht="48.75" x14ac:dyDescent="0.25">
      <c r="A389" s="884"/>
      <c r="B389" s="1064" t="s">
        <v>271</v>
      </c>
      <c r="C389" s="1308">
        <f t="shared" si="368"/>
        <v>15</v>
      </c>
      <c r="D389" s="1309">
        <v>15</v>
      </c>
      <c r="E389" s="1309">
        <v>0</v>
      </c>
      <c r="F389" s="1309">
        <v>0</v>
      </c>
      <c r="G389" s="1310">
        <v>0</v>
      </c>
      <c r="H389" s="1308">
        <f t="shared" si="361"/>
        <v>15</v>
      </c>
      <c r="I389" s="1309">
        <v>15</v>
      </c>
      <c r="J389" s="1309">
        <v>0</v>
      </c>
      <c r="K389" s="1309">
        <v>0</v>
      </c>
      <c r="L389" s="1310">
        <v>0</v>
      </c>
      <c r="M389" s="1308">
        <f t="shared" si="363"/>
        <v>15</v>
      </c>
      <c r="N389" s="1309">
        <v>15</v>
      </c>
      <c r="O389" s="1309">
        <v>0</v>
      </c>
      <c r="P389" s="1309">
        <v>0</v>
      </c>
      <c r="Q389" s="1310">
        <v>0</v>
      </c>
      <c r="R389" s="1070"/>
      <c r="S389" s="804"/>
    </row>
    <row r="390" spans="1:19" ht="15.75" thickBot="1" x14ac:dyDescent="0.3">
      <c r="A390" s="1051"/>
      <c r="B390" s="921" t="s">
        <v>102</v>
      </c>
      <c r="C390" s="1066">
        <f t="shared" si="368"/>
        <v>3150.6</v>
      </c>
      <c r="D390" s="1067">
        <f>D375+D383+D388</f>
        <v>3150.6</v>
      </c>
      <c r="E390" s="1067">
        <f t="shared" ref="E390:G390" si="375">E375+E383+E388</f>
        <v>0</v>
      </c>
      <c r="F390" s="1067">
        <f t="shared" si="375"/>
        <v>0</v>
      </c>
      <c r="G390" s="1068">
        <f t="shared" si="375"/>
        <v>0</v>
      </c>
      <c r="H390" s="1066">
        <f>SUM(I390:L390)</f>
        <v>3150.6</v>
      </c>
      <c r="I390" s="1067">
        <f t="shared" ref="I390:L390" si="376">I375+I383+I388</f>
        <v>3150.6</v>
      </c>
      <c r="J390" s="1067">
        <f t="shared" si="376"/>
        <v>0</v>
      </c>
      <c r="K390" s="1067">
        <f t="shared" si="376"/>
        <v>0</v>
      </c>
      <c r="L390" s="1068">
        <f t="shared" si="376"/>
        <v>0</v>
      </c>
      <c r="M390" s="1066">
        <f t="shared" si="363"/>
        <v>1439.8</v>
      </c>
      <c r="N390" s="1067">
        <f t="shared" ref="N390:Q390" si="377">N375+N383+N388</f>
        <v>1439.8</v>
      </c>
      <c r="O390" s="1067">
        <f t="shared" si="377"/>
        <v>0</v>
      </c>
      <c r="P390" s="1067">
        <f t="shared" si="377"/>
        <v>0</v>
      </c>
      <c r="Q390" s="1068">
        <f t="shared" si="377"/>
        <v>0</v>
      </c>
      <c r="R390" s="1057"/>
      <c r="S390" s="804"/>
    </row>
    <row r="391" spans="1:19" ht="19.5" thickBot="1" x14ac:dyDescent="0.35">
      <c r="A391" s="1508" t="s">
        <v>493</v>
      </c>
      <c r="B391" s="1509"/>
      <c r="C391" s="1509"/>
      <c r="D391" s="1509"/>
      <c r="E391" s="1509"/>
      <c r="F391" s="1509"/>
      <c r="G391" s="1509"/>
      <c r="H391" s="1509"/>
      <c r="I391" s="1509"/>
      <c r="J391" s="1509"/>
      <c r="K391" s="1509"/>
      <c r="L391" s="1509"/>
      <c r="M391" s="1509"/>
      <c r="N391" s="1509"/>
      <c r="O391" s="1509"/>
      <c r="P391" s="1509"/>
      <c r="Q391" s="1509"/>
      <c r="R391" s="1510"/>
      <c r="S391" s="804"/>
    </row>
    <row r="392" spans="1:19" x14ac:dyDescent="0.25">
      <c r="A392" s="1071">
        <v>1</v>
      </c>
      <c r="B392" s="971" t="s">
        <v>494</v>
      </c>
      <c r="C392" s="1304">
        <f>D392+E392+F392</f>
        <v>0</v>
      </c>
      <c r="D392" s="1305">
        <v>0</v>
      </c>
      <c r="E392" s="1305">
        <v>0</v>
      </c>
      <c r="F392" s="1305">
        <v>0</v>
      </c>
      <c r="G392" s="1306">
        <v>0</v>
      </c>
      <c r="H392" s="1304">
        <f>I392+J392+K392</f>
        <v>0</v>
      </c>
      <c r="I392" s="1305">
        <v>0</v>
      </c>
      <c r="J392" s="1305">
        <v>0</v>
      </c>
      <c r="K392" s="1305">
        <v>0</v>
      </c>
      <c r="L392" s="1306">
        <v>0</v>
      </c>
      <c r="M392" s="1304">
        <f>N392+O392+P392</f>
        <v>0</v>
      </c>
      <c r="N392" s="1305">
        <v>0</v>
      </c>
      <c r="O392" s="1305">
        <v>0</v>
      </c>
      <c r="P392" s="1305">
        <v>0</v>
      </c>
      <c r="Q392" s="1306">
        <v>0</v>
      </c>
      <c r="R392" s="1073"/>
      <c r="S392" s="804"/>
    </row>
    <row r="393" spans="1:19" ht="24.75" x14ac:dyDescent="0.25">
      <c r="A393" s="886">
        <v>2</v>
      </c>
      <c r="B393" s="898" t="s">
        <v>495</v>
      </c>
      <c r="C393" s="1308">
        <f>D393+E393+F393</f>
        <v>590.79999999999995</v>
      </c>
      <c r="D393" s="1309">
        <v>90.8</v>
      </c>
      <c r="E393" s="1309">
        <v>45</v>
      </c>
      <c r="F393" s="1309">
        <v>455</v>
      </c>
      <c r="G393" s="1310">
        <v>0</v>
      </c>
      <c r="H393" s="1308">
        <f>I393+J393+K393</f>
        <v>226.60000000000002</v>
      </c>
      <c r="I393" s="1309">
        <v>90.8</v>
      </c>
      <c r="J393" s="1309">
        <v>45</v>
      </c>
      <c r="K393" s="1309">
        <v>90.8</v>
      </c>
      <c r="L393" s="1310">
        <v>0</v>
      </c>
      <c r="M393" s="1308">
        <f>N393+O393+P393</f>
        <v>0</v>
      </c>
      <c r="N393" s="1309">
        <v>0</v>
      </c>
      <c r="O393" s="1309">
        <v>0</v>
      </c>
      <c r="P393" s="1309">
        <v>0</v>
      </c>
      <c r="Q393" s="1310">
        <v>0</v>
      </c>
      <c r="R393" s="1055"/>
      <c r="S393" s="804"/>
    </row>
    <row r="394" spans="1:19" ht="15.75" thickBot="1" x14ac:dyDescent="0.3">
      <c r="A394" s="1051"/>
      <c r="B394" s="1072" t="s">
        <v>102</v>
      </c>
      <c r="C394" s="1030">
        <f>SUM(D394:G394)</f>
        <v>590.79999999999995</v>
      </c>
      <c r="D394" s="1031">
        <f>D392+D393</f>
        <v>90.8</v>
      </c>
      <c r="E394" s="1031">
        <f>E392+E393</f>
        <v>45</v>
      </c>
      <c r="F394" s="1031">
        <f>F392+F393</f>
        <v>455</v>
      </c>
      <c r="G394" s="1032">
        <f>G392+G393</f>
        <v>0</v>
      </c>
      <c r="H394" s="1030">
        <f>SUM(I394:L394)</f>
        <v>226.60000000000002</v>
      </c>
      <c r="I394" s="1031">
        <f>I392+I393</f>
        <v>90.8</v>
      </c>
      <c r="J394" s="1031">
        <f>J392+J393</f>
        <v>45</v>
      </c>
      <c r="K394" s="1031">
        <f>K392+K393</f>
        <v>90.8</v>
      </c>
      <c r="L394" s="1032">
        <f>L392+L393</f>
        <v>0</v>
      </c>
      <c r="M394" s="1030">
        <f>SUM(N394:Q394)</f>
        <v>0</v>
      </c>
      <c r="N394" s="1031">
        <f>N392+N393</f>
        <v>0</v>
      </c>
      <c r="O394" s="1031">
        <f>O392+O393</f>
        <v>0</v>
      </c>
      <c r="P394" s="1031">
        <f>P392+P393</f>
        <v>0</v>
      </c>
      <c r="Q394" s="1032">
        <f>Q392+Q393</f>
        <v>0</v>
      </c>
      <c r="R394" s="1057"/>
      <c r="S394" s="804"/>
    </row>
    <row r="395" spans="1:19" ht="19.5" thickBot="1" x14ac:dyDescent="0.35">
      <c r="A395" s="1502" t="s">
        <v>411</v>
      </c>
      <c r="B395" s="1503"/>
      <c r="C395" s="1503"/>
      <c r="D395" s="1503"/>
      <c r="E395" s="1503"/>
      <c r="F395" s="1503"/>
      <c r="G395" s="1503"/>
      <c r="H395" s="1503"/>
      <c r="I395" s="1503"/>
      <c r="J395" s="1503"/>
      <c r="K395" s="1503"/>
      <c r="L395" s="1503"/>
      <c r="M395" s="1503"/>
      <c r="N395" s="1503"/>
      <c r="O395" s="1503"/>
      <c r="P395" s="1503"/>
      <c r="Q395" s="1503"/>
      <c r="R395" s="1504"/>
      <c r="S395" s="804"/>
    </row>
    <row r="396" spans="1:19" ht="48.75" x14ac:dyDescent="0.25">
      <c r="A396" s="1074">
        <v>1</v>
      </c>
      <c r="B396" s="1075" t="s">
        <v>290</v>
      </c>
      <c r="C396" s="1304">
        <f>SUM(D396:G396)</f>
        <v>0</v>
      </c>
      <c r="D396" s="1316">
        <v>0</v>
      </c>
      <c r="E396" s="1316">
        <v>0</v>
      </c>
      <c r="F396" s="1316">
        <v>0</v>
      </c>
      <c r="G396" s="1317">
        <v>0</v>
      </c>
      <c r="H396" s="1304">
        <f>SUM(I396:L396)</f>
        <v>0</v>
      </c>
      <c r="I396" s="1316">
        <v>0</v>
      </c>
      <c r="J396" s="1316">
        <v>0</v>
      </c>
      <c r="K396" s="1316">
        <v>0</v>
      </c>
      <c r="L396" s="1317">
        <v>0</v>
      </c>
      <c r="M396" s="1304">
        <f>SUM(N396:Q396)</f>
        <v>0</v>
      </c>
      <c r="N396" s="1316">
        <v>0</v>
      </c>
      <c r="O396" s="1316">
        <v>0</v>
      </c>
      <c r="P396" s="1316">
        <v>0</v>
      </c>
      <c r="Q396" s="1317">
        <v>0</v>
      </c>
      <c r="R396" s="1077"/>
      <c r="S396" s="804"/>
    </row>
    <row r="397" spans="1:19" ht="60.75" x14ac:dyDescent="0.25">
      <c r="A397" s="775">
        <v>2</v>
      </c>
      <c r="B397" s="1076" t="s">
        <v>291</v>
      </c>
      <c r="C397" s="1308">
        <f>SUM(D397:G397)</f>
        <v>2638</v>
      </c>
      <c r="D397" s="1277">
        <v>239.8</v>
      </c>
      <c r="E397" s="1277">
        <v>215.9</v>
      </c>
      <c r="F397" s="1277">
        <v>2182.3000000000002</v>
      </c>
      <c r="G397" s="1278">
        <v>0</v>
      </c>
      <c r="H397" s="1308">
        <f>SUM(I397:L397)</f>
        <v>2638</v>
      </c>
      <c r="I397" s="1277">
        <v>239.8</v>
      </c>
      <c r="J397" s="1277">
        <v>215.9</v>
      </c>
      <c r="K397" s="1277">
        <v>2182.3000000000002</v>
      </c>
      <c r="L397" s="1278">
        <v>0</v>
      </c>
      <c r="M397" s="1308">
        <f>SUM(N397:Q397)</f>
        <v>4932.3</v>
      </c>
      <c r="N397" s="1277">
        <v>448.5</v>
      </c>
      <c r="O397" s="1277">
        <v>403.5</v>
      </c>
      <c r="P397" s="1277">
        <v>4080.3</v>
      </c>
      <c r="Q397" s="1278">
        <v>0</v>
      </c>
      <c r="R397" s="1078"/>
      <c r="S397" s="804"/>
    </row>
    <row r="398" spans="1:19" ht="16.5" thickBot="1" x14ac:dyDescent="0.3">
      <c r="A398" s="1051"/>
      <c r="B398" s="1052" t="s">
        <v>102</v>
      </c>
      <c r="C398" s="1030">
        <f>SUM(D398:G398)</f>
        <v>2638</v>
      </c>
      <c r="D398" s="1031">
        <f>SUM(D396:D397)</f>
        <v>239.8</v>
      </c>
      <c r="E398" s="1031">
        <f t="shared" ref="E398:G398" si="378">SUM(E396:E397)</f>
        <v>215.9</v>
      </c>
      <c r="F398" s="1031">
        <f t="shared" si="378"/>
        <v>2182.3000000000002</v>
      </c>
      <c r="G398" s="1032">
        <f t="shared" si="378"/>
        <v>0</v>
      </c>
      <c r="H398" s="1030">
        <f>SUM(I398:L398)</f>
        <v>2638</v>
      </c>
      <c r="I398" s="1031">
        <f t="shared" ref="I398:L398" si="379">SUM(I396:I397)</f>
        <v>239.8</v>
      </c>
      <c r="J398" s="1031">
        <f t="shared" si="379"/>
        <v>215.9</v>
      </c>
      <c r="K398" s="1031">
        <f t="shared" si="379"/>
        <v>2182.3000000000002</v>
      </c>
      <c r="L398" s="1032">
        <f t="shared" si="379"/>
        <v>0</v>
      </c>
      <c r="M398" s="1030">
        <f>SUM(N398:Q398)</f>
        <v>4932.3</v>
      </c>
      <c r="N398" s="1031">
        <f t="shared" ref="N398:Q398" si="380">SUM(N396:N397)</f>
        <v>448.5</v>
      </c>
      <c r="O398" s="1031">
        <f t="shared" si="380"/>
        <v>403.5</v>
      </c>
      <c r="P398" s="1031">
        <f t="shared" si="380"/>
        <v>4080.3</v>
      </c>
      <c r="Q398" s="1032">
        <f t="shared" si="380"/>
        <v>0</v>
      </c>
      <c r="R398" s="1057"/>
      <c r="S398" s="804"/>
    </row>
    <row r="399" spans="1:19" ht="19.5" thickBot="1" x14ac:dyDescent="0.35">
      <c r="A399" s="1505" t="s">
        <v>367</v>
      </c>
      <c r="B399" s="1506"/>
      <c r="C399" s="1506"/>
      <c r="D399" s="1506"/>
      <c r="E399" s="1506"/>
      <c r="F399" s="1506"/>
      <c r="G399" s="1506"/>
      <c r="H399" s="1506"/>
      <c r="I399" s="1506"/>
      <c r="J399" s="1506"/>
      <c r="K399" s="1506"/>
      <c r="L399" s="1506"/>
      <c r="M399" s="1506"/>
      <c r="N399" s="1506"/>
      <c r="O399" s="1506"/>
      <c r="P399" s="1506"/>
      <c r="Q399" s="1506"/>
      <c r="R399" s="1507"/>
      <c r="S399" s="804"/>
    </row>
    <row r="400" spans="1:19" ht="49.5" x14ac:dyDescent="0.3">
      <c r="A400" s="1079" t="s">
        <v>26</v>
      </c>
      <c r="B400" s="1059" t="s">
        <v>496</v>
      </c>
      <c r="C400" s="1318">
        <v>0</v>
      </c>
      <c r="D400" s="1319">
        <v>0</v>
      </c>
      <c r="E400" s="1319">
        <v>0</v>
      </c>
      <c r="F400" s="1319">
        <v>0</v>
      </c>
      <c r="G400" s="1320">
        <v>0</v>
      </c>
      <c r="H400" s="1318">
        <v>0</v>
      </c>
      <c r="I400" s="1319">
        <v>0</v>
      </c>
      <c r="J400" s="1319">
        <v>0</v>
      </c>
      <c r="K400" s="1319">
        <v>0</v>
      </c>
      <c r="L400" s="1320">
        <v>0</v>
      </c>
      <c r="M400" s="1318">
        <v>0</v>
      </c>
      <c r="N400" s="1319">
        <v>0</v>
      </c>
      <c r="O400" s="1319">
        <v>0</v>
      </c>
      <c r="P400" s="1319">
        <v>0</v>
      </c>
      <c r="Q400" s="1320">
        <v>0</v>
      </c>
      <c r="R400" s="1084"/>
      <c r="S400" s="804"/>
    </row>
    <row r="401" spans="1:19" ht="85.5" x14ac:dyDescent="0.3">
      <c r="A401" s="887" t="s">
        <v>27</v>
      </c>
      <c r="B401" s="1080" t="s">
        <v>360</v>
      </c>
      <c r="C401" s="1205">
        <f>SUM(D401:G401)</f>
        <v>30</v>
      </c>
      <c r="D401" s="1204">
        <v>30</v>
      </c>
      <c r="E401" s="1204">
        <v>0</v>
      </c>
      <c r="F401" s="1204">
        <v>0</v>
      </c>
      <c r="G401" s="1321">
        <v>0</v>
      </c>
      <c r="H401" s="1205">
        <f>SUM(I401:L401)</f>
        <v>30</v>
      </c>
      <c r="I401" s="1204">
        <v>30</v>
      </c>
      <c r="J401" s="1204">
        <v>0</v>
      </c>
      <c r="K401" s="1204">
        <v>0</v>
      </c>
      <c r="L401" s="1321">
        <v>0</v>
      </c>
      <c r="M401" s="1205">
        <f>SUM(N401:Q401)</f>
        <v>0</v>
      </c>
      <c r="N401" s="1204">
        <v>0</v>
      </c>
      <c r="O401" s="1204">
        <v>0</v>
      </c>
      <c r="P401" s="1204">
        <v>0</v>
      </c>
      <c r="Q401" s="1321">
        <v>0</v>
      </c>
      <c r="R401" s="1085"/>
      <c r="S401" s="804"/>
    </row>
    <row r="402" spans="1:19" ht="37.5" x14ac:dyDescent="0.3">
      <c r="A402" s="888" t="s">
        <v>28</v>
      </c>
      <c r="B402" s="54" t="s">
        <v>497</v>
      </c>
      <c r="C402" s="1205">
        <v>0</v>
      </c>
      <c r="D402" s="1204">
        <v>0</v>
      </c>
      <c r="E402" s="1204">
        <v>0</v>
      </c>
      <c r="F402" s="1204">
        <v>0</v>
      </c>
      <c r="G402" s="1321">
        <v>0</v>
      </c>
      <c r="H402" s="1205">
        <v>0</v>
      </c>
      <c r="I402" s="1204">
        <v>0</v>
      </c>
      <c r="J402" s="1204">
        <v>0</v>
      </c>
      <c r="K402" s="1204">
        <v>0</v>
      </c>
      <c r="L402" s="1321">
        <v>0</v>
      </c>
      <c r="M402" s="1205">
        <v>0</v>
      </c>
      <c r="N402" s="1204">
        <v>0</v>
      </c>
      <c r="O402" s="1204">
        <v>0</v>
      </c>
      <c r="P402" s="1204">
        <v>0</v>
      </c>
      <c r="Q402" s="1321">
        <v>0</v>
      </c>
      <c r="R402" s="1085"/>
      <c r="S402" s="804"/>
    </row>
    <row r="403" spans="1:19" ht="36" x14ac:dyDescent="0.3">
      <c r="A403" s="888" t="s">
        <v>29</v>
      </c>
      <c r="B403" s="188" t="s">
        <v>498</v>
      </c>
      <c r="C403" s="1205">
        <v>0</v>
      </c>
      <c r="D403" s="1204">
        <v>0</v>
      </c>
      <c r="E403" s="1204">
        <v>0</v>
      </c>
      <c r="F403" s="1204">
        <v>0</v>
      </c>
      <c r="G403" s="1321">
        <v>0</v>
      </c>
      <c r="H403" s="1205">
        <v>0</v>
      </c>
      <c r="I403" s="1204">
        <v>0</v>
      </c>
      <c r="J403" s="1204">
        <v>0</v>
      </c>
      <c r="K403" s="1204">
        <v>0</v>
      </c>
      <c r="L403" s="1321">
        <v>0</v>
      </c>
      <c r="M403" s="1205">
        <v>0</v>
      </c>
      <c r="N403" s="1204">
        <v>0</v>
      </c>
      <c r="O403" s="1204">
        <v>0</v>
      </c>
      <c r="P403" s="1204">
        <v>0</v>
      </c>
      <c r="Q403" s="1321">
        <v>0</v>
      </c>
      <c r="R403" s="1085"/>
      <c r="S403" s="804"/>
    </row>
    <row r="404" spans="1:19" ht="61.5" x14ac:dyDescent="0.3">
      <c r="A404" s="888" t="s">
        <v>30</v>
      </c>
      <c r="B404" s="54" t="s">
        <v>499</v>
      </c>
      <c r="C404" s="1205">
        <v>0</v>
      </c>
      <c r="D404" s="1204">
        <v>0</v>
      </c>
      <c r="E404" s="1204">
        <v>0</v>
      </c>
      <c r="F404" s="1204">
        <v>0</v>
      </c>
      <c r="G404" s="1321">
        <v>0</v>
      </c>
      <c r="H404" s="1205">
        <v>0</v>
      </c>
      <c r="I404" s="1204">
        <v>0</v>
      </c>
      <c r="J404" s="1204">
        <v>0</v>
      </c>
      <c r="K404" s="1204">
        <v>0</v>
      </c>
      <c r="L404" s="1321">
        <v>0</v>
      </c>
      <c r="M404" s="1205">
        <v>0</v>
      </c>
      <c r="N404" s="1204">
        <v>0</v>
      </c>
      <c r="O404" s="1204">
        <v>0</v>
      </c>
      <c r="P404" s="1204">
        <v>0</v>
      </c>
      <c r="Q404" s="1321">
        <v>0</v>
      </c>
      <c r="R404" s="1085"/>
      <c r="S404" s="804"/>
    </row>
    <row r="405" spans="1:19" ht="37.5" x14ac:dyDescent="0.3">
      <c r="A405" s="888" t="s">
        <v>501</v>
      </c>
      <c r="B405" s="54" t="s">
        <v>500</v>
      </c>
      <c r="C405" s="1205">
        <v>0</v>
      </c>
      <c r="D405" s="1204">
        <v>0</v>
      </c>
      <c r="E405" s="1204">
        <v>0</v>
      </c>
      <c r="F405" s="1204">
        <v>0</v>
      </c>
      <c r="G405" s="1321">
        <v>0</v>
      </c>
      <c r="H405" s="1205">
        <v>0</v>
      </c>
      <c r="I405" s="1204">
        <v>0</v>
      </c>
      <c r="J405" s="1204">
        <v>0</v>
      </c>
      <c r="K405" s="1204">
        <v>0</v>
      </c>
      <c r="L405" s="1321">
        <v>0</v>
      </c>
      <c r="M405" s="1205">
        <v>0</v>
      </c>
      <c r="N405" s="1204">
        <v>0</v>
      </c>
      <c r="O405" s="1204">
        <v>0</v>
      </c>
      <c r="P405" s="1204">
        <v>0</v>
      </c>
      <c r="Q405" s="1321">
        <v>0</v>
      </c>
      <c r="R405" s="1085"/>
      <c r="S405" s="804"/>
    </row>
    <row r="406" spans="1:19" ht="16.5" thickBot="1" x14ac:dyDescent="0.3">
      <c r="A406" s="1051"/>
      <c r="B406" s="1052" t="s">
        <v>102</v>
      </c>
      <c r="C406" s="1081">
        <f>SUM(D406:G406)</f>
        <v>30</v>
      </c>
      <c r="D406" s="1082">
        <f>SUM(D400:D405)</f>
        <v>30</v>
      </c>
      <c r="E406" s="1082">
        <f t="shared" ref="E406:K406" si="381">SUM(E400:E405)</f>
        <v>0</v>
      </c>
      <c r="F406" s="1082">
        <f t="shared" si="381"/>
        <v>0</v>
      </c>
      <c r="G406" s="1083">
        <f t="shared" si="381"/>
        <v>0</v>
      </c>
      <c r="H406" s="1081">
        <f>SUM(I406:L406)</f>
        <v>30</v>
      </c>
      <c r="I406" s="1082">
        <f t="shared" si="381"/>
        <v>30</v>
      </c>
      <c r="J406" s="1082">
        <f t="shared" si="381"/>
        <v>0</v>
      </c>
      <c r="K406" s="1082">
        <f t="shared" si="381"/>
        <v>0</v>
      </c>
      <c r="L406" s="1083">
        <f>SUM(L400:L405)</f>
        <v>0</v>
      </c>
      <c r="M406" s="1081">
        <f>SUM(N406:Q406)</f>
        <v>0</v>
      </c>
      <c r="N406" s="1082">
        <f t="shared" ref="N406:Q406" si="382">SUM(N400:N405)</f>
        <v>0</v>
      </c>
      <c r="O406" s="1082">
        <f t="shared" si="382"/>
        <v>0</v>
      </c>
      <c r="P406" s="1082">
        <f t="shared" si="382"/>
        <v>0</v>
      </c>
      <c r="Q406" s="1083">
        <f t="shared" si="382"/>
        <v>0</v>
      </c>
      <c r="R406" s="1057"/>
      <c r="S406" s="804"/>
    </row>
    <row r="407" spans="1:19" ht="19.5" thickBot="1" x14ac:dyDescent="0.35">
      <c r="A407" s="1505" t="s">
        <v>364</v>
      </c>
      <c r="B407" s="1506"/>
      <c r="C407" s="1506"/>
      <c r="D407" s="1506"/>
      <c r="E407" s="1506"/>
      <c r="F407" s="1506"/>
      <c r="G407" s="1506"/>
      <c r="H407" s="1506"/>
      <c r="I407" s="1506"/>
      <c r="J407" s="1506"/>
      <c r="K407" s="1506"/>
      <c r="L407" s="1506"/>
      <c r="M407" s="1506"/>
      <c r="N407" s="1506"/>
      <c r="O407" s="1506"/>
      <c r="P407" s="1506"/>
      <c r="Q407" s="1506"/>
      <c r="R407" s="1507"/>
      <c r="S407" s="804"/>
    </row>
    <row r="408" spans="1:19" ht="48.75" x14ac:dyDescent="0.25">
      <c r="A408" s="1086" t="s">
        <v>26</v>
      </c>
      <c r="B408" s="1059" t="s">
        <v>502</v>
      </c>
      <c r="C408" s="1304">
        <f>SUM(D408:G408)</f>
        <v>0</v>
      </c>
      <c r="D408" s="1316">
        <v>0</v>
      </c>
      <c r="E408" s="1316">
        <v>0</v>
      </c>
      <c r="F408" s="1316">
        <v>0</v>
      </c>
      <c r="G408" s="1317">
        <v>0</v>
      </c>
      <c r="H408" s="1304">
        <f>SUM(I408:L408)</f>
        <v>0</v>
      </c>
      <c r="I408" s="1322">
        <v>0</v>
      </c>
      <c r="J408" s="1322">
        <v>0</v>
      </c>
      <c r="K408" s="1322">
        <v>0</v>
      </c>
      <c r="L408" s="1317">
        <v>0</v>
      </c>
      <c r="M408" s="1304">
        <f>SUM(N408:Q408)</f>
        <v>0</v>
      </c>
      <c r="N408" s="1316">
        <v>0</v>
      </c>
      <c r="O408" s="1316">
        <v>0</v>
      </c>
      <c r="P408" s="1316">
        <v>0</v>
      </c>
      <c r="Q408" s="1317">
        <v>0</v>
      </c>
      <c r="R408" s="1077"/>
      <c r="S408" s="804"/>
    </row>
    <row r="409" spans="1:19" ht="24.75" x14ac:dyDescent="0.25">
      <c r="A409" s="889" t="s">
        <v>27</v>
      </c>
      <c r="B409" s="1080" t="s">
        <v>361</v>
      </c>
      <c r="C409" s="1308">
        <f t="shared" ref="C409:C412" si="383">SUM(D409:G409)</f>
        <v>10</v>
      </c>
      <c r="D409" s="1277">
        <v>10</v>
      </c>
      <c r="E409" s="1277">
        <v>0</v>
      </c>
      <c r="F409" s="1277">
        <v>0</v>
      </c>
      <c r="G409" s="1278">
        <v>0</v>
      </c>
      <c r="H409" s="1308">
        <f t="shared" ref="H409:H412" si="384">SUM(I409:L409)</f>
        <v>10</v>
      </c>
      <c r="I409" s="1254">
        <v>10</v>
      </c>
      <c r="J409" s="1254">
        <v>0</v>
      </c>
      <c r="K409" s="1254">
        <v>0</v>
      </c>
      <c r="L409" s="1278">
        <v>0</v>
      </c>
      <c r="M409" s="1308">
        <f t="shared" ref="M409:M412" si="385">SUM(N409:Q409)</f>
        <v>0</v>
      </c>
      <c r="N409" s="1277">
        <v>0</v>
      </c>
      <c r="O409" s="1277">
        <v>0</v>
      </c>
      <c r="P409" s="1277">
        <v>0</v>
      </c>
      <c r="Q409" s="1278">
        <v>0</v>
      </c>
      <c r="R409" s="1078"/>
      <c r="S409" s="804"/>
    </row>
    <row r="410" spans="1:19" ht="24.75" x14ac:dyDescent="0.25">
      <c r="A410" s="889" t="s">
        <v>28</v>
      </c>
      <c r="B410" s="54" t="s">
        <v>503</v>
      </c>
      <c r="C410" s="1308">
        <f t="shared" si="383"/>
        <v>0</v>
      </c>
      <c r="D410" s="1277">
        <v>0</v>
      </c>
      <c r="E410" s="1277">
        <v>0</v>
      </c>
      <c r="F410" s="1277">
        <v>0</v>
      </c>
      <c r="G410" s="1278">
        <v>0</v>
      </c>
      <c r="H410" s="1308">
        <f t="shared" si="384"/>
        <v>0</v>
      </c>
      <c r="I410" s="1254">
        <v>0</v>
      </c>
      <c r="J410" s="1254">
        <v>0</v>
      </c>
      <c r="K410" s="1254">
        <v>0</v>
      </c>
      <c r="L410" s="1278">
        <v>0</v>
      </c>
      <c r="M410" s="1308">
        <f t="shared" si="385"/>
        <v>0</v>
      </c>
      <c r="N410" s="1277">
        <v>0</v>
      </c>
      <c r="O410" s="1277">
        <v>0</v>
      </c>
      <c r="P410" s="1277">
        <v>0</v>
      </c>
      <c r="Q410" s="1278">
        <v>0</v>
      </c>
      <c r="R410" s="1078"/>
      <c r="S410" s="804"/>
    </row>
    <row r="411" spans="1:19" ht="36.75" x14ac:dyDescent="0.25">
      <c r="A411" s="889" t="s">
        <v>29</v>
      </c>
      <c r="B411" s="1080" t="s">
        <v>190</v>
      </c>
      <c r="C411" s="1308">
        <f t="shared" si="383"/>
        <v>60</v>
      </c>
      <c r="D411" s="1277">
        <v>60</v>
      </c>
      <c r="E411" s="1277">
        <v>0</v>
      </c>
      <c r="F411" s="1277">
        <v>0</v>
      </c>
      <c r="G411" s="1278">
        <v>0</v>
      </c>
      <c r="H411" s="1308">
        <f t="shared" si="384"/>
        <v>60</v>
      </c>
      <c r="I411" s="1254">
        <v>60</v>
      </c>
      <c r="J411" s="1254">
        <v>0</v>
      </c>
      <c r="K411" s="1254">
        <v>0</v>
      </c>
      <c r="L411" s="1278">
        <v>0</v>
      </c>
      <c r="M411" s="1308">
        <f t="shared" si="385"/>
        <v>0</v>
      </c>
      <c r="N411" s="1277">
        <v>0</v>
      </c>
      <c r="O411" s="1277">
        <v>0</v>
      </c>
      <c r="P411" s="1277">
        <v>0</v>
      </c>
      <c r="Q411" s="1278">
        <v>0</v>
      </c>
      <c r="R411" s="1078"/>
      <c r="S411" s="804"/>
    </row>
    <row r="412" spans="1:19" ht="36.75" x14ac:dyDescent="0.25">
      <c r="A412" s="889" t="s">
        <v>30</v>
      </c>
      <c r="B412" s="1080" t="s">
        <v>362</v>
      </c>
      <c r="C412" s="1308">
        <f t="shared" si="383"/>
        <v>10</v>
      </c>
      <c r="D412" s="1277">
        <v>10</v>
      </c>
      <c r="E412" s="1277">
        <v>0</v>
      </c>
      <c r="F412" s="1277">
        <v>0</v>
      </c>
      <c r="G412" s="1278">
        <v>0</v>
      </c>
      <c r="H412" s="1308">
        <f t="shared" si="384"/>
        <v>10</v>
      </c>
      <c r="I412" s="1254">
        <v>10</v>
      </c>
      <c r="J412" s="1254">
        <v>0</v>
      </c>
      <c r="K412" s="1254">
        <v>0</v>
      </c>
      <c r="L412" s="1278">
        <v>0</v>
      </c>
      <c r="M412" s="1308">
        <f t="shared" si="385"/>
        <v>0</v>
      </c>
      <c r="N412" s="1277">
        <v>0</v>
      </c>
      <c r="O412" s="1277">
        <v>0</v>
      </c>
      <c r="P412" s="1277">
        <v>0</v>
      </c>
      <c r="Q412" s="1278">
        <v>0</v>
      </c>
      <c r="R412" s="1078"/>
      <c r="S412" s="804"/>
    </row>
    <row r="413" spans="1:19" ht="15.75" thickBot="1" x14ac:dyDescent="0.3">
      <c r="A413" s="1087"/>
      <c r="B413" s="1072" t="s">
        <v>102</v>
      </c>
      <c r="C413" s="1081">
        <f>SUM(D413:G413)</f>
        <v>80</v>
      </c>
      <c r="D413" s="1082">
        <f>SUM(D408:D412)</f>
        <v>80</v>
      </c>
      <c r="E413" s="1082">
        <f t="shared" ref="E413:G413" si="386">SUM(E408:E412)</f>
        <v>0</v>
      </c>
      <c r="F413" s="1082">
        <f t="shared" si="386"/>
        <v>0</v>
      </c>
      <c r="G413" s="1083">
        <f t="shared" si="386"/>
        <v>0</v>
      </c>
      <c r="H413" s="1081">
        <f>SUM(I413:L413)</f>
        <v>80</v>
      </c>
      <c r="I413" s="1082">
        <f t="shared" ref="I413:L413" si="387">SUM(I408:I412)</f>
        <v>80</v>
      </c>
      <c r="J413" s="1082">
        <f t="shared" si="387"/>
        <v>0</v>
      </c>
      <c r="K413" s="1082">
        <f t="shared" si="387"/>
        <v>0</v>
      </c>
      <c r="L413" s="1083">
        <f t="shared" si="387"/>
        <v>0</v>
      </c>
      <c r="M413" s="1081">
        <f>SUM(N413:Q413)</f>
        <v>0</v>
      </c>
      <c r="N413" s="1082">
        <f t="shared" ref="N413:Q413" si="388">SUM(N408:N412)</f>
        <v>0</v>
      </c>
      <c r="O413" s="1082">
        <f t="shared" si="388"/>
        <v>0</v>
      </c>
      <c r="P413" s="1082">
        <f t="shared" si="388"/>
        <v>0</v>
      </c>
      <c r="Q413" s="1083">
        <f t="shared" si="388"/>
        <v>0</v>
      </c>
      <c r="R413" s="1057"/>
      <c r="S413" s="804"/>
    </row>
    <row r="414" spans="1:19" ht="19.5" thickBot="1" x14ac:dyDescent="0.35">
      <c r="A414" s="1508" t="s">
        <v>504</v>
      </c>
      <c r="B414" s="1530"/>
      <c r="C414" s="1530"/>
      <c r="D414" s="1530"/>
      <c r="E414" s="1530"/>
      <c r="F414" s="1530"/>
      <c r="G414" s="1530"/>
      <c r="H414" s="1530"/>
      <c r="I414" s="1530"/>
      <c r="J414" s="1530"/>
      <c r="K414" s="1530"/>
      <c r="L414" s="1530"/>
      <c r="M414" s="1530"/>
      <c r="N414" s="1530"/>
      <c r="O414" s="1530"/>
      <c r="P414" s="1530"/>
      <c r="Q414" s="1530"/>
      <c r="R414" s="1531"/>
      <c r="S414" s="804"/>
    </row>
    <row r="415" spans="1:19" ht="48" x14ac:dyDescent="0.25">
      <c r="A415" s="1086">
        <v>1</v>
      </c>
      <c r="B415" s="1088" t="s">
        <v>505</v>
      </c>
      <c r="C415" s="1304">
        <v>0</v>
      </c>
      <c r="D415" s="1305">
        <v>0</v>
      </c>
      <c r="E415" s="1305">
        <v>0</v>
      </c>
      <c r="F415" s="1305">
        <v>0</v>
      </c>
      <c r="G415" s="1306">
        <v>0</v>
      </c>
      <c r="H415" s="1304">
        <v>0</v>
      </c>
      <c r="I415" s="1305">
        <v>0</v>
      </c>
      <c r="J415" s="1305">
        <v>0</v>
      </c>
      <c r="K415" s="1305">
        <v>0</v>
      </c>
      <c r="L415" s="1306">
        <v>0</v>
      </c>
      <c r="M415" s="1304">
        <v>0</v>
      </c>
      <c r="N415" s="1305">
        <v>0</v>
      </c>
      <c r="O415" s="1305">
        <v>0</v>
      </c>
      <c r="P415" s="1305">
        <v>0</v>
      </c>
      <c r="Q415" s="1306">
        <v>0</v>
      </c>
      <c r="R415" s="1060"/>
      <c r="S415" s="804"/>
    </row>
    <row r="416" spans="1:19" ht="48.75" x14ac:dyDescent="0.25">
      <c r="A416" s="889">
        <v>2</v>
      </c>
      <c r="B416" s="54" t="s">
        <v>506</v>
      </c>
      <c r="C416" s="1308">
        <v>0</v>
      </c>
      <c r="D416" s="1309">
        <v>0</v>
      </c>
      <c r="E416" s="1309">
        <v>0</v>
      </c>
      <c r="F416" s="1309">
        <v>0</v>
      </c>
      <c r="G416" s="1310">
        <v>0</v>
      </c>
      <c r="H416" s="1308">
        <v>0</v>
      </c>
      <c r="I416" s="1309">
        <v>0</v>
      </c>
      <c r="J416" s="1309">
        <v>0</v>
      </c>
      <c r="K416" s="1309">
        <v>0</v>
      </c>
      <c r="L416" s="1310">
        <v>0</v>
      </c>
      <c r="M416" s="1308">
        <v>0</v>
      </c>
      <c r="N416" s="1309">
        <v>0</v>
      </c>
      <c r="O416" s="1309">
        <v>0</v>
      </c>
      <c r="P416" s="1309">
        <v>0</v>
      </c>
      <c r="Q416" s="1310">
        <v>0</v>
      </c>
      <c r="R416" s="1061"/>
      <c r="S416" s="804"/>
    </row>
    <row r="417" spans="1:19" ht="72" x14ac:dyDescent="0.25">
      <c r="A417" s="889">
        <v>3</v>
      </c>
      <c r="B417" s="1089" t="s">
        <v>507</v>
      </c>
      <c r="C417" s="1308">
        <v>0</v>
      </c>
      <c r="D417" s="1309">
        <v>0</v>
      </c>
      <c r="E417" s="1309">
        <v>0</v>
      </c>
      <c r="F417" s="1309">
        <v>0</v>
      </c>
      <c r="G417" s="1310">
        <v>0</v>
      </c>
      <c r="H417" s="1308">
        <v>0</v>
      </c>
      <c r="I417" s="1309">
        <v>0</v>
      </c>
      <c r="J417" s="1309">
        <v>0</v>
      </c>
      <c r="K417" s="1309">
        <v>0</v>
      </c>
      <c r="L417" s="1310">
        <v>0</v>
      </c>
      <c r="M417" s="1308">
        <v>0</v>
      </c>
      <c r="N417" s="1309">
        <v>0</v>
      </c>
      <c r="O417" s="1309">
        <v>0</v>
      </c>
      <c r="P417" s="1309">
        <v>0</v>
      </c>
      <c r="Q417" s="1310">
        <v>0</v>
      </c>
      <c r="R417" s="1061"/>
      <c r="S417" s="804"/>
    </row>
    <row r="418" spans="1:19" ht="24.75" x14ac:dyDescent="0.25">
      <c r="A418" s="889">
        <v>4</v>
      </c>
      <c r="B418" s="54" t="s">
        <v>508</v>
      </c>
      <c r="C418" s="1308">
        <v>0</v>
      </c>
      <c r="D418" s="1309">
        <v>0</v>
      </c>
      <c r="E418" s="1309">
        <v>0</v>
      </c>
      <c r="F418" s="1309">
        <v>0</v>
      </c>
      <c r="G418" s="1310">
        <v>0</v>
      </c>
      <c r="H418" s="1308">
        <v>0</v>
      </c>
      <c r="I418" s="1309">
        <v>0</v>
      </c>
      <c r="J418" s="1309">
        <v>0</v>
      </c>
      <c r="K418" s="1309">
        <v>0</v>
      </c>
      <c r="L418" s="1310">
        <v>0</v>
      </c>
      <c r="M418" s="1308">
        <v>0</v>
      </c>
      <c r="N418" s="1309">
        <v>0</v>
      </c>
      <c r="O418" s="1309">
        <v>0</v>
      </c>
      <c r="P418" s="1309">
        <v>0</v>
      </c>
      <c r="Q418" s="1310">
        <v>0</v>
      </c>
      <c r="R418" s="1061"/>
      <c r="S418" s="804"/>
    </row>
    <row r="419" spans="1:19" ht="72.75" x14ac:dyDescent="0.25">
      <c r="A419" s="889">
        <v>5</v>
      </c>
      <c r="B419" s="54" t="s">
        <v>509</v>
      </c>
      <c r="C419" s="1308">
        <v>0</v>
      </c>
      <c r="D419" s="1309">
        <v>0</v>
      </c>
      <c r="E419" s="1309">
        <v>0</v>
      </c>
      <c r="F419" s="1309">
        <v>0</v>
      </c>
      <c r="G419" s="1310">
        <v>0</v>
      </c>
      <c r="H419" s="1308">
        <v>0</v>
      </c>
      <c r="I419" s="1309">
        <v>0</v>
      </c>
      <c r="J419" s="1309">
        <v>0</v>
      </c>
      <c r="K419" s="1309">
        <v>0</v>
      </c>
      <c r="L419" s="1310">
        <v>0</v>
      </c>
      <c r="M419" s="1308">
        <v>0</v>
      </c>
      <c r="N419" s="1309">
        <v>0</v>
      </c>
      <c r="O419" s="1309">
        <v>0</v>
      </c>
      <c r="P419" s="1309">
        <v>0</v>
      </c>
      <c r="Q419" s="1310">
        <v>0</v>
      </c>
      <c r="R419" s="1061"/>
      <c r="S419" s="804"/>
    </row>
    <row r="420" spans="1:19" ht="15.75" thickBot="1" x14ac:dyDescent="0.3">
      <c r="A420" s="1087"/>
      <c r="B420" s="1072" t="s">
        <v>102</v>
      </c>
      <c r="C420" s="1081">
        <f>SUM(D420:G420)</f>
        <v>0</v>
      </c>
      <c r="D420" s="1082">
        <f>SUM(D415:D419)</f>
        <v>0</v>
      </c>
      <c r="E420" s="1082">
        <f t="shared" ref="E420:G420" si="389">SUM(E415:E419)</f>
        <v>0</v>
      </c>
      <c r="F420" s="1082">
        <f t="shared" si="389"/>
        <v>0</v>
      </c>
      <c r="G420" s="1083">
        <f t="shared" si="389"/>
        <v>0</v>
      </c>
      <c r="H420" s="1081">
        <f>SUM(I420:L420)</f>
        <v>0</v>
      </c>
      <c r="I420" s="1082">
        <f t="shared" ref="I420:L420" si="390">SUM(I415:I419)</f>
        <v>0</v>
      </c>
      <c r="J420" s="1082">
        <f t="shared" si="390"/>
        <v>0</v>
      </c>
      <c r="K420" s="1082">
        <f t="shared" si="390"/>
        <v>0</v>
      </c>
      <c r="L420" s="1083">
        <f t="shared" si="390"/>
        <v>0</v>
      </c>
      <c r="M420" s="1081">
        <f>SUM(N420:Q420)</f>
        <v>0</v>
      </c>
      <c r="N420" s="1082">
        <f t="shared" ref="N420:Q420" si="391">SUM(N415:N419)</f>
        <v>0</v>
      </c>
      <c r="O420" s="1082">
        <f t="shared" si="391"/>
        <v>0</v>
      </c>
      <c r="P420" s="1082">
        <f t="shared" si="391"/>
        <v>0</v>
      </c>
      <c r="Q420" s="1083">
        <f t="shared" si="391"/>
        <v>0</v>
      </c>
      <c r="R420" s="1091"/>
      <c r="S420" s="804"/>
    </row>
    <row r="421" spans="1:19" ht="19.5" thickBot="1" x14ac:dyDescent="0.35">
      <c r="A421" s="1532" t="s">
        <v>511</v>
      </c>
      <c r="B421" s="1533"/>
      <c r="C421" s="1533"/>
      <c r="D421" s="1533"/>
      <c r="E421" s="1533"/>
      <c r="F421" s="1533"/>
      <c r="G421" s="1533"/>
      <c r="H421" s="1533"/>
      <c r="I421" s="1533"/>
      <c r="J421" s="1533"/>
      <c r="K421" s="1533"/>
      <c r="L421" s="1533"/>
      <c r="M421" s="1533"/>
      <c r="N421" s="1533"/>
      <c r="O421" s="1533"/>
      <c r="P421" s="1533"/>
      <c r="Q421" s="1533"/>
      <c r="R421" s="1534"/>
      <c r="S421" s="804"/>
    </row>
    <row r="422" spans="1:19" x14ac:dyDescent="0.25">
      <c r="A422" s="1086">
        <v>1</v>
      </c>
      <c r="B422" s="1094" t="s">
        <v>215</v>
      </c>
      <c r="C422" s="1312">
        <f t="shared" ref="C422:C446" si="392">SUM(D422:G422)</f>
        <v>0</v>
      </c>
      <c r="D422" s="1313">
        <f>SUM(D423:D438)</f>
        <v>0</v>
      </c>
      <c r="E422" s="1313">
        <f t="shared" ref="E422:G422" si="393">SUM(E423:E438)</f>
        <v>0</v>
      </c>
      <c r="F422" s="1313">
        <f t="shared" si="393"/>
        <v>0</v>
      </c>
      <c r="G422" s="1314">
        <f t="shared" si="393"/>
        <v>0</v>
      </c>
      <c r="H422" s="1312">
        <f>SUM(I422:L422)</f>
        <v>0</v>
      </c>
      <c r="I422" s="1313">
        <f t="shared" ref="I422:L422" si="394">SUM(I423:I438)</f>
        <v>0</v>
      </c>
      <c r="J422" s="1313">
        <f t="shared" si="394"/>
        <v>0</v>
      </c>
      <c r="K422" s="1313">
        <f t="shared" si="394"/>
        <v>0</v>
      </c>
      <c r="L422" s="1314">
        <f t="shared" si="394"/>
        <v>0</v>
      </c>
      <c r="M422" s="1312">
        <f t="shared" ref="M422:M445" si="395">SUM(N422:Q422)</f>
        <v>0</v>
      </c>
      <c r="N422" s="1313">
        <f t="shared" ref="N422:Q422" si="396">SUM(N423:N438)</f>
        <v>0</v>
      </c>
      <c r="O422" s="1313">
        <f t="shared" si="396"/>
        <v>0</v>
      </c>
      <c r="P422" s="1313">
        <f t="shared" si="396"/>
        <v>0</v>
      </c>
      <c r="Q422" s="1314">
        <f t="shared" si="396"/>
        <v>0</v>
      </c>
      <c r="R422" s="1060"/>
      <c r="S422" s="804"/>
    </row>
    <row r="423" spans="1:19" ht="36" x14ac:dyDescent="0.25">
      <c r="A423" s="774" t="s">
        <v>26</v>
      </c>
      <c r="B423" s="1095" t="s">
        <v>512</v>
      </c>
      <c r="C423" s="1308">
        <f t="shared" si="392"/>
        <v>0</v>
      </c>
      <c r="D423" s="1309">
        <v>0</v>
      </c>
      <c r="E423" s="1309">
        <v>0</v>
      </c>
      <c r="F423" s="1309">
        <v>0</v>
      </c>
      <c r="G423" s="1310">
        <v>0</v>
      </c>
      <c r="H423" s="1308">
        <f t="shared" ref="H423:H446" si="397">SUM(I423:L423)</f>
        <v>0</v>
      </c>
      <c r="I423" s="1309">
        <v>0</v>
      </c>
      <c r="J423" s="1309">
        <v>0</v>
      </c>
      <c r="K423" s="1309">
        <v>0</v>
      </c>
      <c r="L423" s="1310">
        <v>0</v>
      </c>
      <c r="M423" s="1308">
        <f t="shared" si="395"/>
        <v>0</v>
      </c>
      <c r="N423" s="1309">
        <v>0</v>
      </c>
      <c r="O423" s="1309">
        <v>0</v>
      </c>
      <c r="P423" s="1309">
        <v>0</v>
      </c>
      <c r="Q423" s="1310">
        <v>0</v>
      </c>
      <c r="R423" s="1061"/>
      <c r="S423" s="804"/>
    </row>
    <row r="424" spans="1:19" ht="24" x14ac:dyDescent="0.25">
      <c r="A424" s="774" t="s">
        <v>27</v>
      </c>
      <c r="B424" s="1095" t="s">
        <v>513</v>
      </c>
      <c r="C424" s="1308">
        <f t="shared" si="392"/>
        <v>0</v>
      </c>
      <c r="D424" s="1309">
        <v>0</v>
      </c>
      <c r="E424" s="1309">
        <v>0</v>
      </c>
      <c r="F424" s="1309">
        <v>0</v>
      </c>
      <c r="G424" s="1310">
        <v>0</v>
      </c>
      <c r="H424" s="1308">
        <v>0</v>
      </c>
      <c r="I424" s="1309">
        <v>0</v>
      </c>
      <c r="J424" s="1309">
        <v>0</v>
      </c>
      <c r="K424" s="1309">
        <v>0</v>
      </c>
      <c r="L424" s="1310">
        <v>0</v>
      </c>
      <c r="M424" s="1308">
        <f t="shared" si="395"/>
        <v>0</v>
      </c>
      <c r="N424" s="1309">
        <v>0</v>
      </c>
      <c r="O424" s="1309">
        <v>0</v>
      </c>
      <c r="P424" s="1309">
        <v>0</v>
      </c>
      <c r="Q424" s="1310">
        <v>0</v>
      </c>
      <c r="R424" s="1061"/>
      <c r="S424" s="804"/>
    </row>
    <row r="425" spans="1:19" ht="36" x14ac:dyDescent="0.25">
      <c r="A425" s="774" t="s">
        <v>28</v>
      </c>
      <c r="B425" s="1095" t="s">
        <v>514</v>
      </c>
      <c r="C425" s="1308">
        <f t="shared" si="392"/>
        <v>0</v>
      </c>
      <c r="D425" s="1309">
        <v>0</v>
      </c>
      <c r="E425" s="1309">
        <v>0</v>
      </c>
      <c r="F425" s="1309">
        <v>0</v>
      </c>
      <c r="G425" s="1310">
        <v>0</v>
      </c>
      <c r="H425" s="1308">
        <f t="shared" si="397"/>
        <v>0</v>
      </c>
      <c r="I425" s="1309">
        <v>0</v>
      </c>
      <c r="J425" s="1309">
        <v>0</v>
      </c>
      <c r="K425" s="1309">
        <v>0</v>
      </c>
      <c r="L425" s="1310">
        <v>0</v>
      </c>
      <c r="M425" s="1308">
        <f t="shared" si="395"/>
        <v>0</v>
      </c>
      <c r="N425" s="1309">
        <v>0</v>
      </c>
      <c r="O425" s="1309">
        <v>0</v>
      </c>
      <c r="P425" s="1309">
        <v>0</v>
      </c>
      <c r="Q425" s="1310">
        <v>0</v>
      </c>
      <c r="R425" s="1061"/>
      <c r="S425" s="804"/>
    </row>
    <row r="426" spans="1:19" ht="48" x14ac:dyDescent="0.25">
      <c r="A426" s="774" t="s">
        <v>29</v>
      </c>
      <c r="B426" s="1095" t="s">
        <v>515</v>
      </c>
      <c r="C426" s="1308">
        <f t="shared" si="392"/>
        <v>0</v>
      </c>
      <c r="D426" s="1309">
        <v>0</v>
      </c>
      <c r="E426" s="1309">
        <v>0</v>
      </c>
      <c r="F426" s="1309">
        <v>0</v>
      </c>
      <c r="G426" s="1310">
        <v>0</v>
      </c>
      <c r="H426" s="1308">
        <f t="shared" si="397"/>
        <v>0</v>
      </c>
      <c r="I426" s="1309">
        <v>0</v>
      </c>
      <c r="J426" s="1309">
        <v>0</v>
      </c>
      <c r="K426" s="1309">
        <v>0</v>
      </c>
      <c r="L426" s="1310">
        <v>0</v>
      </c>
      <c r="M426" s="1308">
        <f t="shared" si="395"/>
        <v>0</v>
      </c>
      <c r="N426" s="1309">
        <v>0</v>
      </c>
      <c r="O426" s="1309">
        <v>0</v>
      </c>
      <c r="P426" s="1309">
        <v>0</v>
      </c>
      <c r="Q426" s="1310">
        <v>0</v>
      </c>
      <c r="R426" s="1061"/>
      <c r="S426" s="804"/>
    </row>
    <row r="427" spans="1:19" ht="48" x14ac:dyDescent="0.25">
      <c r="A427" s="774" t="s">
        <v>30</v>
      </c>
      <c r="B427" s="1095" t="s">
        <v>516</v>
      </c>
      <c r="C427" s="1308">
        <f t="shared" si="392"/>
        <v>0</v>
      </c>
      <c r="D427" s="1309">
        <v>0</v>
      </c>
      <c r="E427" s="1309">
        <v>0</v>
      </c>
      <c r="F427" s="1309">
        <v>0</v>
      </c>
      <c r="G427" s="1310">
        <v>0</v>
      </c>
      <c r="H427" s="1308">
        <f t="shared" si="397"/>
        <v>0</v>
      </c>
      <c r="I427" s="1309">
        <v>0</v>
      </c>
      <c r="J427" s="1309">
        <v>0</v>
      </c>
      <c r="K427" s="1309">
        <v>0</v>
      </c>
      <c r="L427" s="1310">
        <v>0</v>
      </c>
      <c r="M427" s="1308">
        <f t="shared" si="395"/>
        <v>0</v>
      </c>
      <c r="N427" s="1309">
        <v>0</v>
      </c>
      <c r="O427" s="1309">
        <v>0</v>
      </c>
      <c r="P427" s="1309">
        <v>0</v>
      </c>
      <c r="Q427" s="1310">
        <v>0</v>
      </c>
      <c r="R427" s="1061"/>
      <c r="S427" s="804"/>
    </row>
    <row r="428" spans="1:19" ht="24" x14ac:dyDescent="0.25">
      <c r="A428" s="774" t="s">
        <v>501</v>
      </c>
      <c r="B428" s="1095" t="s">
        <v>517</v>
      </c>
      <c r="C428" s="1308">
        <f t="shared" si="392"/>
        <v>0</v>
      </c>
      <c r="D428" s="1309">
        <v>0</v>
      </c>
      <c r="E428" s="1309">
        <v>0</v>
      </c>
      <c r="F428" s="1309">
        <v>0</v>
      </c>
      <c r="G428" s="1310">
        <v>0</v>
      </c>
      <c r="H428" s="1308">
        <f t="shared" si="397"/>
        <v>0</v>
      </c>
      <c r="I428" s="1309">
        <v>0</v>
      </c>
      <c r="J428" s="1309">
        <v>0</v>
      </c>
      <c r="K428" s="1309">
        <v>0</v>
      </c>
      <c r="L428" s="1310">
        <v>0</v>
      </c>
      <c r="M428" s="1308">
        <f t="shared" si="395"/>
        <v>0</v>
      </c>
      <c r="N428" s="1309">
        <v>0</v>
      </c>
      <c r="O428" s="1309">
        <v>0</v>
      </c>
      <c r="P428" s="1309">
        <v>0</v>
      </c>
      <c r="Q428" s="1310">
        <v>0</v>
      </c>
      <c r="R428" s="1061"/>
      <c r="S428" s="804"/>
    </row>
    <row r="429" spans="1:19" ht="36" x14ac:dyDescent="0.25">
      <c r="A429" s="774" t="s">
        <v>400</v>
      </c>
      <c r="B429" s="1095" t="s">
        <v>518</v>
      </c>
      <c r="C429" s="1308">
        <f t="shared" si="392"/>
        <v>0</v>
      </c>
      <c r="D429" s="1309">
        <v>0</v>
      </c>
      <c r="E429" s="1309">
        <v>0</v>
      </c>
      <c r="F429" s="1309">
        <v>0</v>
      </c>
      <c r="G429" s="1310">
        <v>0</v>
      </c>
      <c r="H429" s="1308">
        <f t="shared" si="397"/>
        <v>0</v>
      </c>
      <c r="I429" s="1309">
        <v>0</v>
      </c>
      <c r="J429" s="1309">
        <v>0</v>
      </c>
      <c r="K429" s="1309">
        <v>0</v>
      </c>
      <c r="L429" s="1310">
        <v>0</v>
      </c>
      <c r="M429" s="1308">
        <f t="shared" si="395"/>
        <v>0</v>
      </c>
      <c r="N429" s="1309">
        <v>0</v>
      </c>
      <c r="O429" s="1309">
        <v>0</v>
      </c>
      <c r="P429" s="1309">
        <v>0</v>
      </c>
      <c r="Q429" s="1310">
        <v>0</v>
      </c>
      <c r="R429" s="1061"/>
      <c r="S429" s="804"/>
    </row>
    <row r="430" spans="1:19" ht="24" x14ac:dyDescent="0.25">
      <c r="A430" s="774" t="s">
        <v>533</v>
      </c>
      <c r="B430" s="1095" t="s">
        <v>519</v>
      </c>
      <c r="C430" s="1308">
        <f t="shared" si="392"/>
        <v>0</v>
      </c>
      <c r="D430" s="1309">
        <v>0</v>
      </c>
      <c r="E430" s="1309">
        <v>0</v>
      </c>
      <c r="F430" s="1309">
        <v>0</v>
      </c>
      <c r="G430" s="1310">
        <v>0</v>
      </c>
      <c r="H430" s="1308">
        <f t="shared" si="397"/>
        <v>0</v>
      </c>
      <c r="I430" s="1309">
        <v>0</v>
      </c>
      <c r="J430" s="1309">
        <v>0</v>
      </c>
      <c r="K430" s="1309">
        <v>0</v>
      </c>
      <c r="L430" s="1310">
        <v>0</v>
      </c>
      <c r="M430" s="1308">
        <f t="shared" si="395"/>
        <v>0</v>
      </c>
      <c r="N430" s="1309">
        <v>0</v>
      </c>
      <c r="O430" s="1309">
        <v>0</v>
      </c>
      <c r="P430" s="1309">
        <v>0</v>
      </c>
      <c r="Q430" s="1310">
        <v>0</v>
      </c>
      <c r="R430" s="1061"/>
      <c r="S430" s="804"/>
    </row>
    <row r="431" spans="1:19" ht="24" x14ac:dyDescent="0.25">
      <c r="A431" s="774" t="s">
        <v>534</v>
      </c>
      <c r="B431" s="1095" t="s">
        <v>520</v>
      </c>
      <c r="C431" s="1308">
        <f t="shared" si="392"/>
        <v>0</v>
      </c>
      <c r="D431" s="1309">
        <v>0</v>
      </c>
      <c r="E431" s="1309">
        <v>0</v>
      </c>
      <c r="F431" s="1309">
        <v>0</v>
      </c>
      <c r="G431" s="1310">
        <v>0</v>
      </c>
      <c r="H431" s="1308">
        <f t="shared" si="397"/>
        <v>0</v>
      </c>
      <c r="I431" s="1309">
        <v>0</v>
      </c>
      <c r="J431" s="1309">
        <v>0</v>
      </c>
      <c r="K431" s="1309">
        <v>0</v>
      </c>
      <c r="L431" s="1310">
        <v>0</v>
      </c>
      <c r="M431" s="1308">
        <f t="shared" si="395"/>
        <v>0</v>
      </c>
      <c r="N431" s="1309">
        <v>0</v>
      </c>
      <c r="O431" s="1309">
        <v>0</v>
      </c>
      <c r="P431" s="1309">
        <v>0</v>
      </c>
      <c r="Q431" s="1310">
        <v>0</v>
      </c>
      <c r="R431" s="1061"/>
      <c r="S431" s="804"/>
    </row>
    <row r="432" spans="1:19" ht="24" x14ac:dyDescent="0.25">
      <c r="A432" s="774" t="s">
        <v>535</v>
      </c>
      <c r="B432" s="1095" t="s">
        <v>521</v>
      </c>
      <c r="C432" s="1308">
        <f t="shared" si="392"/>
        <v>0</v>
      </c>
      <c r="D432" s="1309">
        <v>0</v>
      </c>
      <c r="E432" s="1309">
        <v>0</v>
      </c>
      <c r="F432" s="1309">
        <v>0</v>
      </c>
      <c r="G432" s="1310">
        <v>0</v>
      </c>
      <c r="H432" s="1308">
        <f t="shared" si="397"/>
        <v>0</v>
      </c>
      <c r="I432" s="1309">
        <v>0</v>
      </c>
      <c r="J432" s="1309">
        <v>0</v>
      </c>
      <c r="K432" s="1309">
        <v>0</v>
      </c>
      <c r="L432" s="1310">
        <v>0</v>
      </c>
      <c r="M432" s="1308">
        <f t="shared" si="395"/>
        <v>0</v>
      </c>
      <c r="N432" s="1309">
        <v>0</v>
      </c>
      <c r="O432" s="1309">
        <v>0</v>
      </c>
      <c r="P432" s="1309">
        <v>0</v>
      </c>
      <c r="Q432" s="1310">
        <v>0</v>
      </c>
      <c r="R432" s="1061"/>
      <c r="S432" s="804"/>
    </row>
    <row r="433" spans="1:19" ht="24" x14ac:dyDescent="0.25">
      <c r="A433" s="774" t="s">
        <v>536</v>
      </c>
      <c r="B433" s="1095" t="s">
        <v>522</v>
      </c>
      <c r="C433" s="1308">
        <f t="shared" si="392"/>
        <v>0</v>
      </c>
      <c r="D433" s="1309">
        <v>0</v>
      </c>
      <c r="E433" s="1309">
        <v>0</v>
      </c>
      <c r="F433" s="1309">
        <v>0</v>
      </c>
      <c r="G433" s="1310">
        <v>0</v>
      </c>
      <c r="H433" s="1308">
        <f t="shared" si="397"/>
        <v>0</v>
      </c>
      <c r="I433" s="1309">
        <v>0</v>
      </c>
      <c r="J433" s="1309">
        <v>0</v>
      </c>
      <c r="K433" s="1309">
        <v>0</v>
      </c>
      <c r="L433" s="1310">
        <v>0</v>
      </c>
      <c r="M433" s="1308">
        <f t="shared" si="395"/>
        <v>0</v>
      </c>
      <c r="N433" s="1309">
        <v>0</v>
      </c>
      <c r="O433" s="1309">
        <v>0</v>
      </c>
      <c r="P433" s="1309">
        <v>0</v>
      </c>
      <c r="Q433" s="1310">
        <v>0</v>
      </c>
      <c r="R433" s="1061"/>
      <c r="S433" s="804"/>
    </row>
    <row r="434" spans="1:19" ht="48" x14ac:dyDescent="0.25">
      <c r="A434" s="774" t="s">
        <v>537</v>
      </c>
      <c r="B434" s="1095" t="s">
        <v>523</v>
      </c>
      <c r="C434" s="1308">
        <f t="shared" si="392"/>
        <v>0</v>
      </c>
      <c r="D434" s="1309">
        <v>0</v>
      </c>
      <c r="E434" s="1309">
        <v>0</v>
      </c>
      <c r="F434" s="1309">
        <v>0</v>
      </c>
      <c r="G434" s="1310">
        <v>0</v>
      </c>
      <c r="H434" s="1308">
        <f t="shared" si="397"/>
        <v>0</v>
      </c>
      <c r="I434" s="1309">
        <v>0</v>
      </c>
      <c r="J434" s="1309">
        <v>0</v>
      </c>
      <c r="K434" s="1309">
        <v>0</v>
      </c>
      <c r="L434" s="1310">
        <v>0</v>
      </c>
      <c r="M434" s="1308">
        <f t="shared" si="395"/>
        <v>0</v>
      </c>
      <c r="N434" s="1309">
        <v>0</v>
      </c>
      <c r="O434" s="1309">
        <v>0</v>
      </c>
      <c r="P434" s="1309">
        <v>0</v>
      </c>
      <c r="Q434" s="1310">
        <v>0</v>
      </c>
      <c r="R434" s="1061"/>
      <c r="S434" s="804"/>
    </row>
    <row r="435" spans="1:19" ht="48" x14ac:dyDescent="0.25">
      <c r="A435" s="774" t="s">
        <v>538</v>
      </c>
      <c r="B435" s="1095" t="s">
        <v>524</v>
      </c>
      <c r="C435" s="1308">
        <f t="shared" si="392"/>
        <v>0</v>
      </c>
      <c r="D435" s="1309">
        <v>0</v>
      </c>
      <c r="E435" s="1309">
        <v>0</v>
      </c>
      <c r="F435" s="1309">
        <v>0</v>
      </c>
      <c r="G435" s="1310">
        <v>0</v>
      </c>
      <c r="H435" s="1308">
        <v>0</v>
      </c>
      <c r="I435" s="1309">
        <v>0</v>
      </c>
      <c r="J435" s="1309">
        <v>0</v>
      </c>
      <c r="K435" s="1309">
        <v>0</v>
      </c>
      <c r="L435" s="1310">
        <v>0</v>
      </c>
      <c r="M435" s="1308">
        <f t="shared" si="395"/>
        <v>0</v>
      </c>
      <c r="N435" s="1309">
        <v>0</v>
      </c>
      <c r="O435" s="1309">
        <v>0</v>
      </c>
      <c r="P435" s="1309">
        <v>0</v>
      </c>
      <c r="Q435" s="1310">
        <v>0</v>
      </c>
      <c r="R435" s="1061"/>
      <c r="S435" s="804"/>
    </row>
    <row r="436" spans="1:19" ht="120" x14ac:dyDescent="0.25">
      <c r="A436" s="774" t="s">
        <v>539</v>
      </c>
      <c r="B436" s="1096" t="s">
        <v>525</v>
      </c>
      <c r="C436" s="1308">
        <f t="shared" si="392"/>
        <v>0</v>
      </c>
      <c r="D436" s="1309">
        <v>0</v>
      </c>
      <c r="E436" s="1309">
        <v>0</v>
      </c>
      <c r="F436" s="1309">
        <v>0</v>
      </c>
      <c r="G436" s="1310">
        <v>0</v>
      </c>
      <c r="H436" s="1308">
        <f t="shared" si="397"/>
        <v>0</v>
      </c>
      <c r="I436" s="1309">
        <v>0</v>
      </c>
      <c r="J436" s="1309">
        <v>0</v>
      </c>
      <c r="K436" s="1309">
        <v>0</v>
      </c>
      <c r="L436" s="1310">
        <v>0</v>
      </c>
      <c r="M436" s="1308">
        <f t="shared" si="395"/>
        <v>0</v>
      </c>
      <c r="N436" s="1309">
        <v>0</v>
      </c>
      <c r="O436" s="1309">
        <v>0</v>
      </c>
      <c r="P436" s="1309">
        <v>0</v>
      </c>
      <c r="Q436" s="1310">
        <v>0</v>
      </c>
      <c r="R436" s="1061"/>
      <c r="S436" s="804"/>
    </row>
    <row r="437" spans="1:19" ht="96" x14ac:dyDescent="0.25">
      <c r="A437" s="774" t="s">
        <v>540</v>
      </c>
      <c r="B437" s="1095" t="s">
        <v>526</v>
      </c>
      <c r="C437" s="1308">
        <f t="shared" si="392"/>
        <v>0</v>
      </c>
      <c r="D437" s="1309">
        <v>0</v>
      </c>
      <c r="E437" s="1309">
        <v>0</v>
      </c>
      <c r="F437" s="1309">
        <v>0</v>
      </c>
      <c r="G437" s="1310">
        <v>0</v>
      </c>
      <c r="H437" s="1308">
        <f t="shared" si="397"/>
        <v>0</v>
      </c>
      <c r="I437" s="1309">
        <v>0</v>
      </c>
      <c r="J437" s="1309">
        <v>0</v>
      </c>
      <c r="K437" s="1309">
        <v>0</v>
      </c>
      <c r="L437" s="1310">
        <v>0</v>
      </c>
      <c r="M437" s="1308">
        <f t="shared" si="395"/>
        <v>0</v>
      </c>
      <c r="N437" s="1309">
        <v>0</v>
      </c>
      <c r="O437" s="1309">
        <v>0</v>
      </c>
      <c r="P437" s="1309">
        <v>0</v>
      </c>
      <c r="Q437" s="1310">
        <v>0</v>
      </c>
      <c r="R437" s="1061"/>
      <c r="S437" s="804"/>
    </row>
    <row r="438" spans="1:19" ht="108" x14ac:dyDescent="0.25">
      <c r="A438" s="774" t="s">
        <v>541</v>
      </c>
      <c r="B438" s="1096" t="s">
        <v>527</v>
      </c>
      <c r="C438" s="1308">
        <f t="shared" si="392"/>
        <v>0</v>
      </c>
      <c r="D438" s="1309">
        <v>0</v>
      </c>
      <c r="E438" s="1309">
        <v>0</v>
      </c>
      <c r="F438" s="1309">
        <v>0</v>
      </c>
      <c r="G438" s="1310">
        <v>0</v>
      </c>
      <c r="H438" s="1308">
        <f t="shared" si="397"/>
        <v>0</v>
      </c>
      <c r="I438" s="1309">
        <v>0</v>
      </c>
      <c r="J438" s="1309">
        <v>0</v>
      </c>
      <c r="K438" s="1309">
        <v>0</v>
      </c>
      <c r="L438" s="1310">
        <v>0</v>
      </c>
      <c r="M438" s="1308">
        <f t="shared" si="395"/>
        <v>0</v>
      </c>
      <c r="N438" s="1309">
        <v>0</v>
      </c>
      <c r="O438" s="1309">
        <v>0</v>
      </c>
      <c r="P438" s="1309">
        <v>0</v>
      </c>
      <c r="Q438" s="1310">
        <v>0</v>
      </c>
      <c r="R438" s="1061"/>
      <c r="S438" s="804"/>
    </row>
    <row r="439" spans="1:19" x14ac:dyDescent="0.25">
      <c r="A439" s="774">
        <v>2</v>
      </c>
      <c r="B439" s="1097" t="s">
        <v>216</v>
      </c>
      <c r="C439" s="1315">
        <f t="shared" si="392"/>
        <v>27820</v>
      </c>
      <c r="D439" s="1272">
        <f>SUM(D440:D445)</f>
        <v>120</v>
      </c>
      <c r="E439" s="1272">
        <f t="shared" ref="E439:G439" si="398">SUM(E440:E445)</f>
        <v>27700</v>
      </c>
      <c r="F439" s="1272">
        <f t="shared" si="398"/>
        <v>0</v>
      </c>
      <c r="G439" s="1273">
        <f t="shared" si="398"/>
        <v>0</v>
      </c>
      <c r="H439" s="1315">
        <f t="shared" si="397"/>
        <v>27820</v>
      </c>
      <c r="I439" s="1272">
        <f t="shared" ref="I439:Q439" si="399">SUM(I440:I445)</f>
        <v>120</v>
      </c>
      <c r="J439" s="1272">
        <f t="shared" si="399"/>
        <v>27700</v>
      </c>
      <c r="K439" s="1272">
        <f t="shared" si="399"/>
        <v>0</v>
      </c>
      <c r="L439" s="1273">
        <f t="shared" si="399"/>
        <v>0</v>
      </c>
      <c r="M439" s="1315">
        <f t="shared" si="395"/>
        <v>0</v>
      </c>
      <c r="N439" s="1272">
        <f t="shared" si="399"/>
        <v>0</v>
      </c>
      <c r="O439" s="1272">
        <f t="shared" si="399"/>
        <v>0</v>
      </c>
      <c r="P439" s="1272">
        <f t="shared" si="399"/>
        <v>0</v>
      </c>
      <c r="Q439" s="1273">
        <f t="shared" si="399"/>
        <v>0</v>
      </c>
      <c r="R439" s="1061"/>
      <c r="S439" s="804"/>
    </row>
    <row r="440" spans="1:19" ht="48" x14ac:dyDescent="0.25">
      <c r="A440" s="774" t="s">
        <v>34</v>
      </c>
      <c r="B440" s="1095" t="s">
        <v>528</v>
      </c>
      <c r="C440" s="1308">
        <f t="shared" si="392"/>
        <v>22000</v>
      </c>
      <c r="D440" s="1309">
        <v>0</v>
      </c>
      <c r="E440" s="1309">
        <v>22000</v>
      </c>
      <c r="F440" s="1309">
        <v>0</v>
      </c>
      <c r="G440" s="1310">
        <v>0</v>
      </c>
      <c r="H440" s="1308">
        <f t="shared" si="397"/>
        <v>22000</v>
      </c>
      <c r="I440" s="1309">
        <v>0</v>
      </c>
      <c r="J440" s="1309">
        <v>22000</v>
      </c>
      <c r="K440" s="1309">
        <v>0</v>
      </c>
      <c r="L440" s="1310">
        <v>0</v>
      </c>
      <c r="M440" s="1308">
        <f t="shared" si="395"/>
        <v>0</v>
      </c>
      <c r="N440" s="1309">
        <v>0</v>
      </c>
      <c r="O440" s="1309">
        <v>0</v>
      </c>
      <c r="P440" s="1309">
        <v>0</v>
      </c>
      <c r="Q440" s="1310">
        <v>0</v>
      </c>
      <c r="R440" s="1061"/>
      <c r="S440" s="804"/>
    </row>
    <row r="441" spans="1:19" ht="96" x14ac:dyDescent="0.25">
      <c r="A441" s="774" t="s">
        <v>115</v>
      </c>
      <c r="B441" s="1095" t="s">
        <v>526</v>
      </c>
      <c r="C441" s="1308">
        <f t="shared" si="392"/>
        <v>0</v>
      </c>
      <c r="D441" s="1309">
        <v>0</v>
      </c>
      <c r="E441" s="1309">
        <v>0</v>
      </c>
      <c r="F441" s="1309">
        <v>0</v>
      </c>
      <c r="G441" s="1310">
        <v>0</v>
      </c>
      <c r="H441" s="1308">
        <f t="shared" si="397"/>
        <v>0</v>
      </c>
      <c r="I441" s="1309">
        <v>0</v>
      </c>
      <c r="J441" s="1309">
        <v>0</v>
      </c>
      <c r="K441" s="1309">
        <v>0</v>
      </c>
      <c r="L441" s="1310">
        <v>0</v>
      </c>
      <c r="M441" s="1308">
        <f t="shared" si="395"/>
        <v>0</v>
      </c>
      <c r="N441" s="1309">
        <v>0</v>
      </c>
      <c r="O441" s="1309">
        <v>0</v>
      </c>
      <c r="P441" s="1309">
        <v>0</v>
      </c>
      <c r="Q441" s="1310">
        <v>0</v>
      </c>
      <c r="R441" s="1061"/>
      <c r="S441" s="804"/>
    </row>
    <row r="442" spans="1:19" ht="24" x14ac:dyDescent="0.25">
      <c r="A442" s="774" t="s">
        <v>116</v>
      </c>
      <c r="B442" s="1095" t="s">
        <v>529</v>
      </c>
      <c r="C442" s="1308">
        <f t="shared" si="392"/>
        <v>5820</v>
      </c>
      <c r="D442" s="1309">
        <v>120</v>
      </c>
      <c r="E442" s="1309">
        <v>5700</v>
      </c>
      <c r="F442" s="1309">
        <v>0</v>
      </c>
      <c r="G442" s="1310">
        <v>0</v>
      </c>
      <c r="H442" s="1308">
        <f t="shared" si="397"/>
        <v>5820</v>
      </c>
      <c r="I442" s="1309">
        <v>120</v>
      </c>
      <c r="J442" s="1309">
        <v>5700</v>
      </c>
      <c r="K442" s="1309">
        <v>0</v>
      </c>
      <c r="L442" s="1310">
        <v>0</v>
      </c>
      <c r="M442" s="1308">
        <f t="shared" si="395"/>
        <v>0</v>
      </c>
      <c r="N442" s="1309">
        <v>0</v>
      </c>
      <c r="O442" s="1309">
        <v>0</v>
      </c>
      <c r="P442" s="1309">
        <v>0</v>
      </c>
      <c r="Q442" s="1310">
        <v>0</v>
      </c>
      <c r="R442" s="1061"/>
      <c r="S442" s="804"/>
    </row>
    <row r="443" spans="1:19" ht="24" x14ac:dyDescent="0.25">
      <c r="A443" s="1324" t="s">
        <v>405</v>
      </c>
      <c r="B443" s="1095" t="s">
        <v>530</v>
      </c>
      <c r="C443" s="1308">
        <f t="shared" si="392"/>
        <v>0</v>
      </c>
      <c r="D443" s="1309">
        <v>0</v>
      </c>
      <c r="E443" s="1309">
        <v>0</v>
      </c>
      <c r="F443" s="1309">
        <v>0</v>
      </c>
      <c r="G443" s="1310">
        <v>0</v>
      </c>
      <c r="H443" s="1308">
        <f t="shared" si="397"/>
        <v>0</v>
      </c>
      <c r="I443" s="1309">
        <v>0</v>
      </c>
      <c r="J443" s="1309">
        <v>0</v>
      </c>
      <c r="K443" s="1309">
        <v>0</v>
      </c>
      <c r="L443" s="1310">
        <v>0</v>
      </c>
      <c r="M443" s="1308">
        <f t="shared" si="395"/>
        <v>0</v>
      </c>
      <c r="N443" s="1309">
        <v>0</v>
      </c>
      <c r="O443" s="1309">
        <v>0</v>
      </c>
      <c r="P443" s="1309">
        <v>0</v>
      </c>
      <c r="Q443" s="1310">
        <v>0</v>
      </c>
      <c r="R443" s="1061"/>
      <c r="S443" s="804"/>
    </row>
    <row r="444" spans="1:19" ht="24" x14ac:dyDescent="0.25">
      <c r="A444" s="774" t="s">
        <v>406</v>
      </c>
      <c r="B444" s="1095" t="s">
        <v>531</v>
      </c>
      <c r="C444" s="1308">
        <f t="shared" si="392"/>
        <v>0</v>
      </c>
      <c r="D444" s="1309">
        <v>0</v>
      </c>
      <c r="E444" s="1309">
        <v>0</v>
      </c>
      <c r="F444" s="1309">
        <v>0</v>
      </c>
      <c r="G444" s="1310">
        <v>0</v>
      </c>
      <c r="H444" s="1308">
        <f t="shared" si="397"/>
        <v>0</v>
      </c>
      <c r="I444" s="1309">
        <v>0</v>
      </c>
      <c r="J444" s="1309">
        <v>0</v>
      </c>
      <c r="K444" s="1309">
        <v>0</v>
      </c>
      <c r="L444" s="1310">
        <v>0</v>
      </c>
      <c r="M444" s="1308">
        <f t="shared" si="395"/>
        <v>0</v>
      </c>
      <c r="N444" s="1309">
        <v>0</v>
      </c>
      <c r="O444" s="1309">
        <v>0</v>
      </c>
      <c r="P444" s="1309">
        <v>0</v>
      </c>
      <c r="Q444" s="1310">
        <v>0</v>
      </c>
      <c r="R444" s="1061"/>
      <c r="S444" s="804"/>
    </row>
    <row r="445" spans="1:19" ht="24" x14ac:dyDescent="0.25">
      <c r="A445" s="774" t="s">
        <v>407</v>
      </c>
      <c r="B445" s="1095" t="s">
        <v>532</v>
      </c>
      <c r="C445" s="1308">
        <f t="shared" si="392"/>
        <v>0</v>
      </c>
      <c r="D445" s="1309">
        <v>0</v>
      </c>
      <c r="E445" s="1309">
        <v>0</v>
      </c>
      <c r="F445" s="1309">
        <v>0</v>
      </c>
      <c r="G445" s="1310">
        <v>0</v>
      </c>
      <c r="H445" s="1308">
        <f t="shared" si="397"/>
        <v>0</v>
      </c>
      <c r="I445" s="1309">
        <v>0</v>
      </c>
      <c r="J445" s="1309">
        <v>0</v>
      </c>
      <c r="K445" s="1309">
        <v>0</v>
      </c>
      <c r="L445" s="1310">
        <v>0</v>
      </c>
      <c r="M445" s="1308">
        <f t="shared" si="395"/>
        <v>0</v>
      </c>
      <c r="N445" s="1309">
        <v>0</v>
      </c>
      <c r="O445" s="1309">
        <v>0</v>
      </c>
      <c r="P445" s="1309">
        <v>0</v>
      </c>
      <c r="Q445" s="1310">
        <v>0</v>
      </c>
      <c r="R445" s="1061"/>
      <c r="S445" s="804"/>
    </row>
    <row r="446" spans="1:19" ht="15.75" thickBot="1" x14ac:dyDescent="0.3">
      <c r="A446" s="1087"/>
      <c r="B446" s="1072" t="s">
        <v>102</v>
      </c>
      <c r="C446" s="1030">
        <f t="shared" si="392"/>
        <v>27820</v>
      </c>
      <c r="D446" s="1031">
        <f>D422+D439</f>
        <v>120</v>
      </c>
      <c r="E446" s="1031">
        <f t="shared" ref="E446:G446" si="400">E422+E439</f>
        <v>27700</v>
      </c>
      <c r="F446" s="1031">
        <f t="shared" si="400"/>
        <v>0</v>
      </c>
      <c r="G446" s="1032">
        <f t="shared" si="400"/>
        <v>0</v>
      </c>
      <c r="H446" s="1030">
        <f t="shared" si="397"/>
        <v>27820</v>
      </c>
      <c r="I446" s="1031">
        <f t="shared" ref="I446:L446" si="401">I422+I439</f>
        <v>120</v>
      </c>
      <c r="J446" s="1031">
        <f t="shared" si="401"/>
        <v>27700</v>
      </c>
      <c r="K446" s="1031">
        <f t="shared" si="401"/>
        <v>0</v>
      </c>
      <c r="L446" s="1032">
        <f t="shared" si="401"/>
        <v>0</v>
      </c>
      <c r="M446" s="1030">
        <f>SUM(N446:Q446)</f>
        <v>0</v>
      </c>
      <c r="N446" s="1031">
        <f t="shared" ref="N446:Q446" si="402">N422+N439</f>
        <v>0</v>
      </c>
      <c r="O446" s="1031">
        <f t="shared" si="402"/>
        <v>0</v>
      </c>
      <c r="P446" s="1031">
        <f t="shared" si="402"/>
        <v>0</v>
      </c>
      <c r="Q446" s="1032">
        <f t="shared" si="402"/>
        <v>0</v>
      </c>
      <c r="R446" s="1057"/>
      <c r="S446" s="804"/>
    </row>
    <row r="447" spans="1:19" ht="16.5" thickBot="1" x14ac:dyDescent="0.3">
      <c r="A447" s="1092"/>
      <c r="B447" s="1093" t="s">
        <v>158</v>
      </c>
      <c r="C447" s="1323">
        <f>SUM(D447:G447)</f>
        <v>527176.81999999995</v>
      </c>
      <c r="D447" s="1323">
        <f>D20+D125+D184+D194+D204+D211+D249+D303+D312+D329+D339+D360+D373+D390+D394+D398+D406+D413+D420+D446</f>
        <v>218282.31999999998</v>
      </c>
      <c r="E447" s="1323">
        <f>E20+E125+E184+E194+E204+E211+E249+E303+E312+E329+E339+E360+E373+E390+E394+E398+E406+E413+E420+E446</f>
        <v>284044.59999999998</v>
      </c>
      <c r="F447" s="1323">
        <f>F20+F125+F184+F194+F204+F211+F249+F303+F312+F329+F339+F360+F373+F390+F394+F398+F406+F413+F420+F446</f>
        <v>2649.9</v>
      </c>
      <c r="G447" s="1323">
        <f>G20+G125+G184+G194+G204+G211+G249+G303+G312+G329+G339+G360+G373+G390+G394+G398+G406+G413+G420+G446</f>
        <v>22199.999999999996</v>
      </c>
      <c r="H447" s="1323">
        <f>SUM(I447:L447)</f>
        <v>526652.31999999995</v>
      </c>
      <c r="I447" s="1323">
        <f>I20+I125+I184+I194+I204+I211+I249+I303+I312+I329+I339+I360+I373+I390+I394+I398+I406+I413+I420+I446</f>
        <v>218422.02</v>
      </c>
      <c r="J447" s="1323">
        <f>J20+J125+J184+J194+J204+J211+J249+J303+J312+J329+J339+J360+J373+J390+J394+J398+J406+J413+J420+J446</f>
        <v>283744.59999999998</v>
      </c>
      <c r="K447" s="1323">
        <f>K20+K125+K184+K194+K204+K211+K249+K303+K312+K329+K339+K360+K373+K390+K394+K398+K406+K413+K420+K446</f>
        <v>2285.7000000000003</v>
      </c>
      <c r="L447" s="1323">
        <f>L20+L125+L184+L194+L204+L211+L249+L303+L312+L329+L339+L360+L373+L390+L394+L398+L406+L413+L420+L446</f>
        <v>22199.999999999996</v>
      </c>
      <c r="M447" s="1323">
        <f>SUM(N447:Q447)</f>
        <v>219208.3</v>
      </c>
      <c r="N447" s="1323">
        <f>N20+N125+N184+N194+N204+N211+N249+N303+N312+N329+N339+N360+N373+N390+N394+N398+N406+N413+N420+N446</f>
        <v>107228</v>
      </c>
      <c r="O447" s="1323">
        <f>O20+O125+O184+O194+O204+O211+O249+O303+O312+O329+O339+O360+O373+O390+O394+O398+O406+O413+O420+O446</f>
        <v>107900.00000000001</v>
      </c>
      <c r="P447" s="1323">
        <f>P20+P125+P184+P194+P204+P211+P249+P303+P312+P329+P339+P360+P373+P390+P394+P398+P406+P413+P420+P446</f>
        <v>4080.3</v>
      </c>
      <c r="Q447" s="1323">
        <f>Q20+Q125+Q184+Q194+Q204+Q211+Q249+Q303+Q312+Q329+Q339+Q360+Q373+Q390+Q394+Q398+Q406+Q413+Q420+Q446</f>
        <v>0</v>
      </c>
      <c r="R447" s="1098">
        <f>M447/C447*100</f>
        <v>41.581551328451809</v>
      </c>
      <c r="S447" s="804"/>
    </row>
    <row r="448" spans="1:19" ht="20.25" x14ac:dyDescent="0.3">
      <c r="C448" s="635"/>
      <c r="D448" s="622"/>
      <c r="E448" s="622"/>
      <c r="F448" s="622"/>
      <c r="G448" s="622"/>
      <c r="H448" s="622"/>
      <c r="I448" s="622"/>
      <c r="J448" s="622"/>
      <c r="K448" s="622"/>
      <c r="L448" s="622"/>
      <c r="M448" s="622"/>
      <c r="N448" s="622"/>
      <c r="O448" s="622"/>
      <c r="P448" s="622"/>
      <c r="Q448" s="622"/>
      <c r="R448" s="622"/>
      <c r="S448" s="804"/>
    </row>
  </sheetData>
  <mergeCells count="31">
    <mergeCell ref="A340:R340"/>
    <mergeCell ref="A250:R250"/>
    <mergeCell ref="A407:R407"/>
    <mergeCell ref="A414:R414"/>
    <mergeCell ref="A421:R421"/>
    <mergeCell ref="A361:R361"/>
    <mergeCell ref="A374:R374"/>
    <mergeCell ref="A391:R391"/>
    <mergeCell ref="A395:R395"/>
    <mergeCell ref="A399:R399"/>
    <mergeCell ref="A185:R185"/>
    <mergeCell ref="A212:R212"/>
    <mergeCell ref="A304:R304"/>
    <mergeCell ref="A313:R313"/>
    <mergeCell ref="A330:R330"/>
    <mergeCell ref="A195:R195"/>
    <mergeCell ref="A205:R205"/>
    <mergeCell ref="A8:R8"/>
    <mergeCell ref="A9:A13"/>
    <mergeCell ref="A21:R21"/>
    <mergeCell ref="A126:R126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G3:J3"/>
  </mergeCells>
  <pageMargins left="0.7" right="0.7" top="0.75" bottom="0.75" header="0.3" footer="0.3"/>
  <pageSetup paperSize="9" scale="60" fitToHeight="0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457"/>
  <sheetViews>
    <sheetView view="pageBreakPreview" zoomScale="75" zoomScaleNormal="90" zoomScaleSheetLayoutView="75" workbookViewId="0">
      <pane ySplit="7" topLeftCell="A257" activePane="bottomLeft" state="frozen"/>
      <selection pane="bottomLeft" activeCell="B281" sqref="B281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10.85546875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10.8554687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7.42578125" customWidth="1"/>
    <col min="18" max="18" width="13.140625" customWidth="1"/>
    <col min="19" max="19" width="16.140625" customWidth="1"/>
  </cols>
  <sheetData>
    <row r="1" spans="1:19" ht="15.75" x14ac:dyDescent="0.25">
      <c r="A1" s="1535" t="s">
        <v>14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  <c r="R1" s="1535"/>
    </row>
    <row r="2" spans="1:19" ht="15.75" x14ac:dyDescent="0.25">
      <c r="A2" s="1535" t="s">
        <v>15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</row>
    <row r="3" spans="1:19" ht="15.75" x14ac:dyDescent="0.25">
      <c r="A3" s="1325"/>
      <c r="B3" s="1325"/>
      <c r="C3" s="1325"/>
      <c r="D3" s="1325"/>
      <c r="E3" s="1325"/>
      <c r="F3" s="1325"/>
      <c r="G3" s="1535" t="s">
        <v>701</v>
      </c>
      <c r="H3" s="1545"/>
      <c r="I3" s="1545"/>
      <c r="J3" s="1545"/>
      <c r="K3" s="1325"/>
      <c r="L3" s="1325"/>
      <c r="M3" s="1325"/>
      <c r="N3" s="1325"/>
      <c r="O3" s="1325"/>
      <c r="P3" s="1325"/>
      <c r="Q3" s="1325"/>
      <c r="R3" s="1325"/>
    </row>
    <row r="4" spans="1:19" ht="15.75" thickBot="1" x14ac:dyDescent="0.3"/>
    <row r="5" spans="1:19" ht="15.75" thickBot="1" x14ac:dyDescent="0.3">
      <c r="A5" s="1536" t="s">
        <v>0</v>
      </c>
      <c r="B5" s="297" t="s">
        <v>1</v>
      </c>
      <c r="C5" s="1538" t="s">
        <v>4</v>
      </c>
      <c r="D5" s="1538"/>
      <c r="E5" s="1538"/>
      <c r="F5" s="1538"/>
      <c r="G5" s="1538"/>
      <c r="H5" s="1538"/>
      <c r="I5" s="1538"/>
      <c r="J5" s="1538"/>
      <c r="K5" s="1538"/>
      <c r="L5" s="1538"/>
      <c r="M5" s="1539" t="s">
        <v>5</v>
      </c>
      <c r="N5" s="1538"/>
      <c r="O5" s="1538"/>
      <c r="P5" s="1538"/>
      <c r="Q5" s="1538"/>
      <c r="R5" s="1540" t="s">
        <v>13</v>
      </c>
    </row>
    <row r="6" spans="1:19" ht="15.75" thickBot="1" x14ac:dyDescent="0.3">
      <c r="A6" s="1537"/>
      <c r="B6" s="1" t="s">
        <v>2</v>
      </c>
      <c r="C6" s="1542" t="s">
        <v>6</v>
      </c>
      <c r="D6" s="1543"/>
      <c r="E6" s="1543"/>
      <c r="F6" s="1543"/>
      <c r="G6" s="1544"/>
      <c r="H6" s="1542" t="s">
        <v>7</v>
      </c>
      <c r="I6" s="1543"/>
      <c r="J6" s="1543"/>
      <c r="K6" s="1543"/>
      <c r="L6" s="1539"/>
      <c r="M6" s="88"/>
      <c r="N6" s="1538" t="s">
        <v>9</v>
      </c>
      <c r="O6" s="1538"/>
      <c r="P6" s="1538"/>
      <c r="Q6" s="1538"/>
      <c r="R6" s="1541"/>
    </row>
    <row r="7" spans="1:19" ht="15.75" thickBot="1" x14ac:dyDescent="0.3">
      <c r="A7" s="1537"/>
      <c r="B7" s="1" t="s">
        <v>3</v>
      </c>
      <c r="C7" s="256" t="s">
        <v>8</v>
      </c>
      <c r="D7" s="294" t="s">
        <v>10</v>
      </c>
      <c r="E7" s="294" t="s">
        <v>11</v>
      </c>
      <c r="F7" s="1326" t="s">
        <v>12</v>
      </c>
      <c r="G7" s="296" t="s">
        <v>229</v>
      </c>
      <c r="H7" s="296" t="s">
        <v>8</v>
      </c>
      <c r="I7" s="294" t="s">
        <v>10</v>
      </c>
      <c r="J7" s="294" t="s">
        <v>11</v>
      </c>
      <c r="K7" s="297" t="s">
        <v>12</v>
      </c>
      <c r="L7" s="1327" t="s">
        <v>229</v>
      </c>
      <c r="M7" s="296" t="s">
        <v>8</v>
      </c>
      <c r="N7" s="294" t="s">
        <v>10</v>
      </c>
      <c r="O7" s="294" t="s">
        <v>11</v>
      </c>
      <c r="P7" s="297" t="s">
        <v>12</v>
      </c>
      <c r="Q7" s="299" t="s">
        <v>229</v>
      </c>
      <c r="R7" s="1541"/>
    </row>
    <row r="8" spans="1:19" ht="19.5" thickBot="1" x14ac:dyDescent="0.3">
      <c r="A8" s="1520" t="s">
        <v>455</v>
      </c>
      <c r="B8" s="1521"/>
      <c r="C8" s="1521"/>
      <c r="D8" s="1521"/>
      <c r="E8" s="1521"/>
      <c r="F8" s="1521"/>
      <c r="G8" s="1521"/>
      <c r="H8" s="1521"/>
      <c r="I8" s="1521"/>
      <c r="J8" s="1521"/>
      <c r="K8" s="1521"/>
      <c r="L8" s="1521"/>
      <c r="M8" s="1521"/>
      <c r="N8" s="1521"/>
      <c r="O8" s="1521"/>
      <c r="P8" s="1521"/>
      <c r="Q8" s="1521"/>
      <c r="R8" s="1549"/>
      <c r="S8" s="1375" t="s">
        <v>368</v>
      </c>
    </row>
    <row r="9" spans="1:19" ht="36.75" x14ac:dyDescent="0.25">
      <c r="A9" s="1517">
        <v>1</v>
      </c>
      <c r="B9" s="895" t="s">
        <v>431</v>
      </c>
      <c r="C9" s="1102">
        <f>SUM(C11:C13)</f>
        <v>3446</v>
      </c>
      <c r="D9" s="1103">
        <f>SUM(D11:D13)</f>
        <v>3446</v>
      </c>
      <c r="E9" s="1103">
        <f t="shared" ref="E9:F9" si="0">E10+E11+E12+E13</f>
        <v>0</v>
      </c>
      <c r="F9" s="1103">
        <f t="shared" si="0"/>
        <v>0</v>
      </c>
      <c r="G9" s="1124">
        <v>0</v>
      </c>
      <c r="H9" s="1104">
        <f>SUM(H11:H13)</f>
        <v>3446</v>
      </c>
      <c r="I9" s="1103">
        <f>SUM(I11:I13)</f>
        <v>3446</v>
      </c>
      <c r="J9" s="1103">
        <f t="shared" ref="J9:K9" si="1">J10+J11+J12+J13</f>
        <v>0</v>
      </c>
      <c r="K9" s="1103">
        <f t="shared" si="1"/>
        <v>0</v>
      </c>
      <c r="L9" s="1125">
        <v>0</v>
      </c>
      <c r="M9" s="1102">
        <f>SUM(M11:M13)</f>
        <v>2316.4699999999998</v>
      </c>
      <c r="N9" s="1103">
        <f>SUM(N11:N13)</f>
        <v>2316.4699999999998</v>
      </c>
      <c r="O9" s="1103">
        <f t="shared" ref="O9:P9" si="2">O10+O11+O12+O13</f>
        <v>0</v>
      </c>
      <c r="P9" s="1103">
        <f t="shared" si="2"/>
        <v>0</v>
      </c>
      <c r="Q9" s="1124">
        <v>0</v>
      </c>
      <c r="R9" s="890"/>
      <c r="S9" s="804"/>
    </row>
    <row r="10" spans="1:19" x14ac:dyDescent="0.25">
      <c r="A10" s="1518"/>
      <c r="B10" s="896" t="s">
        <v>160</v>
      </c>
      <c r="C10" s="1105">
        <f t="shared" ref="C10" si="3">D10+E10+F10</f>
        <v>0</v>
      </c>
      <c r="D10" s="795">
        <v>0</v>
      </c>
      <c r="E10" s="795"/>
      <c r="F10" s="795"/>
      <c r="G10" s="1119"/>
      <c r="H10" s="1106">
        <f>I10+J10+K10</f>
        <v>0</v>
      </c>
      <c r="I10" s="795">
        <v>0</v>
      </c>
      <c r="J10" s="795"/>
      <c r="K10" s="795"/>
      <c r="L10" s="1120"/>
      <c r="M10" s="1105">
        <f t="shared" ref="M10:M18" si="4">N10+O10+P10</f>
        <v>0</v>
      </c>
      <c r="N10" s="795">
        <v>0</v>
      </c>
      <c r="O10" s="795"/>
      <c r="P10" s="795"/>
      <c r="Q10" s="1119"/>
      <c r="R10" s="805"/>
      <c r="S10" s="804"/>
    </row>
    <row r="11" spans="1:19" x14ac:dyDescent="0.25">
      <c r="A11" s="1518"/>
      <c r="B11" s="896" t="s">
        <v>161</v>
      </c>
      <c r="C11" s="1105">
        <v>250</v>
      </c>
      <c r="D11" s="795">
        <v>250</v>
      </c>
      <c r="E11" s="795">
        <v>0</v>
      </c>
      <c r="F11" s="795">
        <v>0</v>
      </c>
      <c r="G11" s="1119">
        <v>0</v>
      </c>
      <c r="H11" s="1106">
        <v>250</v>
      </c>
      <c r="I11" s="795">
        <v>250</v>
      </c>
      <c r="J11" s="795">
        <v>0</v>
      </c>
      <c r="K11" s="795">
        <v>0</v>
      </c>
      <c r="L11" s="1120">
        <v>0</v>
      </c>
      <c r="M11" s="1105">
        <f t="shared" si="4"/>
        <v>0</v>
      </c>
      <c r="N11" s="795">
        <v>0</v>
      </c>
      <c r="O11" s="795">
        <v>0</v>
      </c>
      <c r="P11" s="795">
        <v>0</v>
      </c>
      <c r="Q11" s="1121">
        <v>0</v>
      </c>
      <c r="R11" s="806"/>
      <c r="S11" s="804"/>
    </row>
    <row r="12" spans="1:19" x14ac:dyDescent="0.25">
      <c r="A12" s="1518"/>
      <c r="B12" s="896" t="s">
        <v>162</v>
      </c>
      <c r="C12" s="1105">
        <v>2650</v>
      </c>
      <c r="D12" s="795">
        <v>2650</v>
      </c>
      <c r="E12" s="795">
        <v>0</v>
      </c>
      <c r="F12" s="795">
        <v>0</v>
      </c>
      <c r="G12" s="1119">
        <v>0</v>
      </c>
      <c r="H12" s="1106">
        <v>2650</v>
      </c>
      <c r="I12" s="795">
        <v>2650</v>
      </c>
      <c r="J12" s="795">
        <v>0</v>
      </c>
      <c r="K12" s="795">
        <v>0</v>
      </c>
      <c r="L12" s="1120">
        <v>0</v>
      </c>
      <c r="M12" s="1105">
        <f>SUM(N12:Q12)</f>
        <v>2316.4699999999998</v>
      </c>
      <c r="N12" s="795">
        <v>2316.4699999999998</v>
      </c>
      <c r="O12" s="795">
        <v>0</v>
      </c>
      <c r="P12" s="795">
        <v>0</v>
      </c>
      <c r="Q12" s="1119">
        <v>0</v>
      </c>
      <c r="R12" s="805"/>
      <c r="S12" s="804"/>
    </row>
    <row r="13" spans="1:19" x14ac:dyDescent="0.25">
      <c r="A13" s="1519"/>
      <c r="B13" s="896" t="s">
        <v>163</v>
      </c>
      <c r="C13" s="1105">
        <v>546</v>
      </c>
      <c r="D13" s="795">
        <v>546</v>
      </c>
      <c r="E13" s="795">
        <v>0</v>
      </c>
      <c r="F13" s="795">
        <v>0</v>
      </c>
      <c r="G13" s="1119">
        <v>0</v>
      </c>
      <c r="H13" s="1106">
        <v>546</v>
      </c>
      <c r="I13" s="795">
        <v>546</v>
      </c>
      <c r="J13" s="795">
        <v>0</v>
      </c>
      <c r="K13" s="795">
        <v>0</v>
      </c>
      <c r="L13" s="1120">
        <v>0</v>
      </c>
      <c r="M13" s="1105">
        <f t="shared" si="4"/>
        <v>0</v>
      </c>
      <c r="N13" s="795">
        <v>0</v>
      </c>
      <c r="O13" s="795">
        <v>0</v>
      </c>
      <c r="P13" s="795">
        <v>0</v>
      </c>
      <c r="Q13" s="1122">
        <v>0</v>
      </c>
      <c r="R13" s="805"/>
      <c r="S13" s="804"/>
    </row>
    <row r="14" spans="1:19" ht="24.75" x14ac:dyDescent="0.25">
      <c r="A14" s="61">
        <v>2</v>
      </c>
      <c r="B14" s="897" t="s">
        <v>201</v>
      </c>
      <c r="C14" s="1107">
        <f>SUM(C15:C18)</f>
        <v>0</v>
      </c>
      <c r="D14" s="796">
        <f>SUM(D15:D18)</f>
        <v>0</v>
      </c>
      <c r="E14" s="796">
        <f>E15+E16+E17+E18</f>
        <v>0</v>
      </c>
      <c r="F14" s="796">
        <f>F15+F16+F17+F18</f>
        <v>0</v>
      </c>
      <c r="G14" s="1108">
        <v>0</v>
      </c>
      <c r="H14" s="1109">
        <f>SUM(H15:H18)</f>
        <v>0</v>
      </c>
      <c r="I14" s="796">
        <f>SUM(I15:I18)</f>
        <v>0</v>
      </c>
      <c r="J14" s="796">
        <f>J15+J16+J17+J18</f>
        <v>0</v>
      </c>
      <c r="K14" s="796">
        <f>K15+K16+K17+K18</f>
        <v>0</v>
      </c>
      <c r="L14" s="1110">
        <v>0</v>
      </c>
      <c r="M14" s="1107">
        <f>SUM(M15:M18)</f>
        <v>27.6</v>
      </c>
      <c r="N14" s="796">
        <f>SUM(N15:N18)</f>
        <v>27.6</v>
      </c>
      <c r="O14" s="796">
        <f>O15+O16+O17+O18</f>
        <v>0</v>
      </c>
      <c r="P14" s="1111">
        <f>P15+P16+P17+P18</f>
        <v>0</v>
      </c>
      <c r="Q14" s="1111">
        <v>0</v>
      </c>
      <c r="R14" s="891"/>
      <c r="S14" s="804"/>
    </row>
    <row r="15" spans="1:19" x14ac:dyDescent="0.25">
      <c r="A15" s="61"/>
      <c r="B15" s="896" t="s">
        <v>200</v>
      </c>
      <c r="C15" s="1105">
        <v>0</v>
      </c>
      <c r="D15" s="795">
        <v>0</v>
      </c>
      <c r="E15" s="795">
        <v>0</v>
      </c>
      <c r="F15" s="795">
        <v>0</v>
      </c>
      <c r="G15" s="1119">
        <v>0</v>
      </c>
      <c r="H15" s="1106">
        <v>0</v>
      </c>
      <c r="I15" s="795">
        <v>0</v>
      </c>
      <c r="J15" s="795">
        <v>0</v>
      </c>
      <c r="K15" s="795">
        <v>0</v>
      </c>
      <c r="L15" s="1120">
        <v>0</v>
      </c>
      <c r="M15" s="1105">
        <f t="shared" si="4"/>
        <v>0</v>
      </c>
      <c r="N15" s="795">
        <v>0</v>
      </c>
      <c r="O15" s="795">
        <v>0</v>
      </c>
      <c r="P15" s="1122">
        <v>0</v>
      </c>
      <c r="Q15" s="1122">
        <v>0</v>
      </c>
      <c r="R15" s="805"/>
      <c r="S15" s="804"/>
    </row>
    <row r="16" spans="1:19" ht="24.75" x14ac:dyDescent="0.25">
      <c r="A16" s="61"/>
      <c r="B16" s="896" t="s">
        <v>299</v>
      </c>
      <c r="C16" s="1105">
        <v>0</v>
      </c>
      <c r="D16" s="795">
        <v>0</v>
      </c>
      <c r="E16" s="795">
        <v>0</v>
      </c>
      <c r="F16" s="795">
        <v>0</v>
      </c>
      <c r="G16" s="1119">
        <v>0</v>
      </c>
      <c r="H16" s="1106">
        <v>0</v>
      </c>
      <c r="I16" s="795">
        <v>0</v>
      </c>
      <c r="J16" s="795">
        <v>0</v>
      </c>
      <c r="K16" s="795">
        <v>0</v>
      </c>
      <c r="L16" s="1120">
        <v>0</v>
      </c>
      <c r="M16" s="1105">
        <f t="shared" si="4"/>
        <v>0</v>
      </c>
      <c r="N16" s="795">
        <v>0</v>
      </c>
      <c r="O16" s="795">
        <v>0</v>
      </c>
      <c r="P16" s="1122">
        <v>0</v>
      </c>
      <c r="Q16" s="1122">
        <v>0</v>
      </c>
      <c r="R16" s="805"/>
      <c r="S16" s="804"/>
    </row>
    <row r="17" spans="1:19" ht="24.75" x14ac:dyDescent="0.25">
      <c r="A17" s="61"/>
      <c r="B17" s="896" t="s">
        <v>300</v>
      </c>
      <c r="C17" s="1105">
        <v>0</v>
      </c>
      <c r="D17" s="795">
        <v>0</v>
      </c>
      <c r="E17" s="795">
        <v>0</v>
      </c>
      <c r="F17" s="795">
        <v>0</v>
      </c>
      <c r="G17" s="1122">
        <v>0</v>
      </c>
      <c r="H17" s="1106">
        <v>0</v>
      </c>
      <c r="I17" s="795">
        <v>0</v>
      </c>
      <c r="J17" s="795">
        <v>0</v>
      </c>
      <c r="K17" s="795">
        <v>0</v>
      </c>
      <c r="L17" s="1120">
        <v>0</v>
      </c>
      <c r="M17" s="1105">
        <f t="shared" si="4"/>
        <v>0</v>
      </c>
      <c r="N17" s="795">
        <v>0</v>
      </c>
      <c r="O17" s="795">
        <v>0</v>
      </c>
      <c r="P17" s="1122">
        <v>0</v>
      </c>
      <c r="Q17" s="1122">
        <v>0</v>
      </c>
      <c r="R17" s="805"/>
      <c r="S17" s="804"/>
    </row>
    <row r="18" spans="1:19" ht="24.75" x14ac:dyDescent="0.25">
      <c r="A18" s="61"/>
      <c r="B18" s="54" t="s">
        <v>301</v>
      </c>
      <c r="C18" s="1112">
        <v>0</v>
      </c>
      <c r="D18" s="1113">
        <v>0</v>
      </c>
      <c r="E18" s="795">
        <v>0</v>
      </c>
      <c r="F18" s="1122">
        <v>0</v>
      </c>
      <c r="G18" s="1122">
        <v>0</v>
      </c>
      <c r="H18" s="1106">
        <v>0</v>
      </c>
      <c r="I18" s="1113">
        <v>0</v>
      </c>
      <c r="J18" s="795">
        <v>0</v>
      </c>
      <c r="K18" s="795">
        <v>0</v>
      </c>
      <c r="L18" s="1123">
        <v>0</v>
      </c>
      <c r="M18" s="1105">
        <f t="shared" si="4"/>
        <v>27.6</v>
      </c>
      <c r="N18" s="795">
        <v>27.6</v>
      </c>
      <c r="O18" s="795">
        <v>0</v>
      </c>
      <c r="P18" s="795">
        <v>0</v>
      </c>
      <c r="Q18" s="1122">
        <v>0</v>
      </c>
      <c r="R18" s="892"/>
      <c r="S18" s="804"/>
    </row>
    <row r="19" spans="1:19" ht="36.75" x14ac:dyDescent="0.25">
      <c r="A19" s="807">
        <v>3</v>
      </c>
      <c r="B19" s="898" t="s">
        <v>432</v>
      </c>
      <c r="C19" s="1114">
        <v>0</v>
      </c>
      <c r="D19" s="1115">
        <v>0</v>
      </c>
      <c r="E19" s="796">
        <v>0</v>
      </c>
      <c r="F19" s="796">
        <v>0</v>
      </c>
      <c r="G19" s="1111">
        <v>0</v>
      </c>
      <c r="H19" s="1109">
        <v>0</v>
      </c>
      <c r="I19" s="1115">
        <v>0</v>
      </c>
      <c r="J19" s="796">
        <v>0</v>
      </c>
      <c r="K19" s="796">
        <v>0</v>
      </c>
      <c r="L19" s="1126">
        <v>0</v>
      </c>
      <c r="M19" s="1107">
        <v>0</v>
      </c>
      <c r="N19" s="796">
        <v>0</v>
      </c>
      <c r="O19" s="796">
        <v>0</v>
      </c>
      <c r="P19" s="796">
        <v>0</v>
      </c>
      <c r="Q19" s="1127">
        <v>0</v>
      </c>
      <c r="R19" s="893"/>
      <c r="S19" s="804"/>
    </row>
    <row r="20" spans="1:19" ht="16.5" thickBot="1" x14ac:dyDescent="0.3">
      <c r="A20" s="642"/>
      <c r="B20" s="899" t="s">
        <v>131</v>
      </c>
      <c r="C20" s="1116">
        <f>SUM(D20:G20)</f>
        <v>3446</v>
      </c>
      <c r="D20" s="1117">
        <f>D9+D14+D19</f>
        <v>3446</v>
      </c>
      <c r="E20" s="1117">
        <f t="shared" ref="E20:G20" si="5">E9+E14+E19</f>
        <v>0</v>
      </c>
      <c r="F20" s="1117">
        <f t="shared" si="5"/>
        <v>0</v>
      </c>
      <c r="G20" s="1128">
        <f t="shared" si="5"/>
        <v>0</v>
      </c>
      <c r="H20" s="1118">
        <f>SUM(I20:L20)</f>
        <v>3446</v>
      </c>
      <c r="I20" s="1117">
        <f t="shared" ref="I20:L20" si="6">I9+I14+I19</f>
        <v>3446</v>
      </c>
      <c r="J20" s="1117">
        <f t="shared" si="6"/>
        <v>0</v>
      </c>
      <c r="K20" s="1117">
        <f t="shared" si="6"/>
        <v>0</v>
      </c>
      <c r="L20" s="1129">
        <f t="shared" si="6"/>
        <v>0</v>
      </c>
      <c r="M20" s="1116">
        <f>SUM(N20:P20)</f>
        <v>2344.0699999999997</v>
      </c>
      <c r="N20" s="1117">
        <f>N9+N14+N19</f>
        <v>2344.0699999999997</v>
      </c>
      <c r="O20" s="1117">
        <f t="shared" ref="O20:Q20" si="7">O9+O14+O19</f>
        <v>0</v>
      </c>
      <c r="P20" s="1117">
        <f t="shared" si="7"/>
        <v>0</v>
      </c>
      <c r="Q20" s="1130">
        <f t="shared" si="7"/>
        <v>0</v>
      </c>
      <c r="R20" s="894">
        <f>M20/C20*100</f>
        <v>68.022925130586174</v>
      </c>
      <c r="S20" s="804"/>
    </row>
    <row r="21" spans="1:19" ht="19.5" thickBot="1" x14ac:dyDescent="0.3">
      <c r="A21" s="1520" t="s">
        <v>344</v>
      </c>
      <c r="B21" s="1521"/>
      <c r="C21" s="1522"/>
      <c r="D21" s="1522"/>
      <c r="E21" s="1522"/>
      <c r="F21" s="1522"/>
      <c r="G21" s="1522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3"/>
      <c r="S21" s="1375" t="s">
        <v>368</v>
      </c>
    </row>
    <row r="22" spans="1:19" ht="36" x14ac:dyDescent="0.25">
      <c r="A22" s="900"/>
      <c r="B22" s="901" t="s">
        <v>71</v>
      </c>
      <c r="C22" s="1131">
        <f>SUM(D22:G22)</f>
        <v>760</v>
      </c>
      <c r="D22" s="752">
        <f>D23+D26+D52</f>
        <v>760</v>
      </c>
      <c r="E22" s="1132">
        <f t="shared" ref="E22:G22" si="8">E23+E26+E52</f>
        <v>0</v>
      </c>
      <c r="F22" s="462">
        <f t="shared" si="8"/>
        <v>0</v>
      </c>
      <c r="G22" s="1133">
        <f t="shared" si="8"/>
        <v>0</v>
      </c>
      <c r="H22" s="1134">
        <f>SUM(I22:L22)</f>
        <v>760</v>
      </c>
      <c r="I22" s="1135">
        <f t="shared" ref="I22:L22" si="9">I23+I26+I52</f>
        <v>760</v>
      </c>
      <c r="J22" s="1136">
        <f t="shared" si="9"/>
        <v>0</v>
      </c>
      <c r="K22" s="1136">
        <f t="shared" si="9"/>
        <v>0</v>
      </c>
      <c r="L22" s="1137">
        <f t="shared" si="9"/>
        <v>0</v>
      </c>
      <c r="M22" s="1038">
        <f>SUM(N22:Q22)</f>
        <v>311.40000000000003</v>
      </c>
      <c r="N22" s="1135">
        <f t="shared" ref="N22:Q22" si="10">N23+N26+N52</f>
        <v>311.40000000000003</v>
      </c>
      <c r="O22" s="1136">
        <f t="shared" si="10"/>
        <v>0</v>
      </c>
      <c r="P22" s="1136">
        <f t="shared" si="10"/>
        <v>0</v>
      </c>
      <c r="Q22" s="1138">
        <f t="shared" si="10"/>
        <v>0</v>
      </c>
      <c r="R22" s="302">
        <f>M22/C22*100</f>
        <v>40.973684210526315</v>
      </c>
      <c r="S22" s="804"/>
    </row>
    <row r="23" spans="1:19" ht="48" x14ac:dyDescent="0.25">
      <c r="A23" s="808"/>
      <c r="B23" s="902" t="s">
        <v>561</v>
      </c>
      <c r="C23" s="1139">
        <f>SUM(D23:G23)</f>
        <v>280</v>
      </c>
      <c r="D23" s="1140">
        <f>SUM(D24:D25)</f>
        <v>280</v>
      </c>
      <c r="E23" s="1140">
        <f t="shared" ref="E23:G23" si="11">SUM(E24:E25)</f>
        <v>0</v>
      </c>
      <c r="F23" s="1140">
        <f t="shared" si="11"/>
        <v>0</v>
      </c>
      <c r="G23" s="1141">
        <f t="shared" si="11"/>
        <v>0</v>
      </c>
      <c r="H23" s="1142">
        <f>SUM(I23:L23)</f>
        <v>280</v>
      </c>
      <c r="I23" s="1140">
        <f t="shared" ref="I23:L23" si="12">SUM(I24:I25)</f>
        <v>280</v>
      </c>
      <c r="J23" s="1140">
        <f t="shared" si="12"/>
        <v>0</v>
      </c>
      <c r="K23" s="1140">
        <f t="shared" si="12"/>
        <v>0</v>
      </c>
      <c r="L23" s="1143">
        <f t="shared" si="12"/>
        <v>0</v>
      </c>
      <c r="M23" s="1142">
        <f>SUM(N23:Q23)</f>
        <v>0</v>
      </c>
      <c r="N23" s="1140">
        <f t="shared" ref="N23:Q23" si="13">SUM(N24:N25)</f>
        <v>0</v>
      </c>
      <c r="O23" s="1140">
        <f t="shared" si="13"/>
        <v>0</v>
      </c>
      <c r="P23" s="1140">
        <f t="shared" si="13"/>
        <v>0</v>
      </c>
      <c r="Q23" s="1144">
        <f t="shared" si="13"/>
        <v>0</v>
      </c>
      <c r="R23" s="809">
        <f>M23/C23*100</f>
        <v>0</v>
      </c>
      <c r="S23" s="804"/>
    </row>
    <row r="24" spans="1:19" ht="24" x14ac:dyDescent="0.25">
      <c r="A24" s="810" t="s">
        <v>26</v>
      </c>
      <c r="B24" s="246" t="s">
        <v>32</v>
      </c>
      <c r="C24" s="1145">
        <v>0</v>
      </c>
      <c r="D24" s="277">
        <v>0</v>
      </c>
      <c r="E24" s="277">
        <v>0</v>
      </c>
      <c r="F24" s="277">
        <v>0</v>
      </c>
      <c r="G24" s="606">
        <v>0</v>
      </c>
      <c r="H24" s="605">
        <v>0</v>
      </c>
      <c r="I24" s="277">
        <v>0</v>
      </c>
      <c r="J24" s="277">
        <v>0</v>
      </c>
      <c r="K24" s="277">
        <v>0</v>
      </c>
      <c r="L24" s="1146">
        <v>0</v>
      </c>
      <c r="M24" s="605">
        <v>0</v>
      </c>
      <c r="N24" s="277">
        <v>0</v>
      </c>
      <c r="O24" s="277">
        <v>0</v>
      </c>
      <c r="P24" s="277">
        <v>0</v>
      </c>
      <c r="Q24" s="963">
        <v>0</v>
      </c>
      <c r="R24" s="811"/>
      <c r="S24" s="804"/>
    </row>
    <row r="25" spans="1:19" ht="24" x14ac:dyDescent="0.25">
      <c r="A25" s="810" t="s">
        <v>27</v>
      </c>
      <c r="B25" s="246" t="s">
        <v>562</v>
      </c>
      <c r="C25" s="1145">
        <v>280</v>
      </c>
      <c r="D25" s="277">
        <v>280</v>
      </c>
      <c r="E25" s="277">
        <v>0</v>
      </c>
      <c r="F25" s="277">
        <v>0</v>
      </c>
      <c r="G25" s="606">
        <v>0</v>
      </c>
      <c r="H25" s="605">
        <f t="shared" ref="H25" si="14">I25+J25+K25</f>
        <v>280</v>
      </c>
      <c r="I25" s="277">
        <v>280</v>
      </c>
      <c r="J25" s="277">
        <v>0</v>
      </c>
      <c r="K25" s="277">
        <v>0</v>
      </c>
      <c r="L25" s="1146">
        <v>0</v>
      </c>
      <c r="M25" s="605">
        <f>N25</f>
        <v>0</v>
      </c>
      <c r="N25" s="277">
        <v>0</v>
      </c>
      <c r="O25" s="277">
        <v>0</v>
      </c>
      <c r="P25" s="277">
        <v>0</v>
      </c>
      <c r="Q25" s="963">
        <v>0</v>
      </c>
      <c r="R25" s="811"/>
      <c r="S25" s="804"/>
    </row>
    <row r="26" spans="1:19" ht="60" x14ac:dyDescent="0.25">
      <c r="A26" s="673"/>
      <c r="B26" s="903" t="s">
        <v>563</v>
      </c>
      <c r="C26" s="1139">
        <f>SUM(D26:G26)</f>
        <v>455</v>
      </c>
      <c r="D26" s="1140">
        <f>SUM(D27)</f>
        <v>455</v>
      </c>
      <c r="E26" s="1140">
        <f t="shared" ref="E26:G26" si="15">SUM(E27)</f>
        <v>0</v>
      </c>
      <c r="F26" s="1140">
        <f t="shared" si="15"/>
        <v>0</v>
      </c>
      <c r="G26" s="1201">
        <f t="shared" si="15"/>
        <v>0</v>
      </c>
      <c r="H26" s="1142">
        <f>SUM(I26:L26)</f>
        <v>455</v>
      </c>
      <c r="I26" s="1140">
        <f t="shared" ref="I26:L26" si="16">SUM(I27)</f>
        <v>455</v>
      </c>
      <c r="J26" s="1140">
        <f t="shared" si="16"/>
        <v>0</v>
      </c>
      <c r="K26" s="1140">
        <f t="shared" si="16"/>
        <v>0</v>
      </c>
      <c r="L26" s="1144">
        <f t="shared" si="16"/>
        <v>0</v>
      </c>
      <c r="M26" s="1142">
        <f>SUM(N26:Q26)</f>
        <v>286.40000000000003</v>
      </c>
      <c r="N26" s="1140">
        <f t="shared" ref="N26:Q26" si="17">SUM(N27)</f>
        <v>286.40000000000003</v>
      </c>
      <c r="O26" s="1140">
        <f t="shared" si="17"/>
        <v>0</v>
      </c>
      <c r="P26" s="1140">
        <f t="shared" si="17"/>
        <v>0</v>
      </c>
      <c r="Q26" s="1144">
        <f t="shared" si="17"/>
        <v>0</v>
      </c>
      <c r="R26" s="676"/>
      <c r="S26" s="804"/>
    </row>
    <row r="27" spans="1:19" ht="24" x14ac:dyDescent="0.25">
      <c r="A27" s="812" t="s">
        <v>34</v>
      </c>
      <c r="B27" s="1000" t="s">
        <v>564</v>
      </c>
      <c r="C27" s="1151">
        <f>SUM(D27:G27)</f>
        <v>455</v>
      </c>
      <c r="D27" s="802">
        <f>D28+D34+D39+D46</f>
        <v>455</v>
      </c>
      <c r="E27" s="802">
        <f t="shared" ref="E27:G27" si="18">E28+E34+E39+E46</f>
        <v>0</v>
      </c>
      <c r="F27" s="802">
        <f t="shared" si="18"/>
        <v>0</v>
      </c>
      <c r="G27" s="1150">
        <f t="shared" si="18"/>
        <v>0</v>
      </c>
      <c r="H27" s="945">
        <f>SUM(I27:L27)</f>
        <v>455</v>
      </c>
      <c r="I27" s="802">
        <f t="shared" ref="I27:L27" si="19">I28+I34+I39+I46</f>
        <v>455</v>
      </c>
      <c r="J27" s="802">
        <f t="shared" si="19"/>
        <v>0</v>
      </c>
      <c r="K27" s="802">
        <f t="shared" si="19"/>
        <v>0</v>
      </c>
      <c r="L27" s="962">
        <f t="shared" si="19"/>
        <v>0</v>
      </c>
      <c r="M27" s="945">
        <f>SUM(N27:Q27)</f>
        <v>286.40000000000003</v>
      </c>
      <c r="N27" s="802">
        <f>N28+N34+N39+N46</f>
        <v>286.40000000000003</v>
      </c>
      <c r="O27" s="802">
        <f t="shared" ref="O27:Q27" si="20">O28+O34+O39+O46</f>
        <v>0</v>
      </c>
      <c r="P27" s="802">
        <f t="shared" si="20"/>
        <v>0</v>
      </c>
      <c r="Q27" s="962">
        <f t="shared" si="20"/>
        <v>0</v>
      </c>
      <c r="R27" s="816"/>
      <c r="S27" s="804"/>
    </row>
    <row r="28" spans="1:19" ht="48" x14ac:dyDescent="0.25">
      <c r="A28" s="812" t="s">
        <v>401</v>
      </c>
      <c r="B28" s="1000" t="s">
        <v>565</v>
      </c>
      <c r="C28" s="1151">
        <f>SUM(D28:G28)</f>
        <v>140</v>
      </c>
      <c r="D28" s="802">
        <f>SUM(D29:D33)</f>
        <v>140</v>
      </c>
      <c r="E28" s="802">
        <f t="shared" ref="E28:G28" si="21">SUM(E29:E33)</f>
        <v>0</v>
      </c>
      <c r="F28" s="802">
        <f t="shared" si="21"/>
        <v>0</v>
      </c>
      <c r="G28" s="1150">
        <f t="shared" si="21"/>
        <v>0</v>
      </c>
      <c r="H28" s="945">
        <f>SUM(I28:L28)</f>
        <v>140</v>
      </c>
      <c r="I28" s="802">
        <f t="shared" ref="I28:L28" si="22">SUM(I29:I33)</f>
        <v>140</v>
      </c>
      <c r="J28" s="802">
        <f t="shared" si="22"/>
        <v>0</v>
      </c>
      <c r="K28" s="802">
        <f t="shared" si="22"/>
        <v>0</v>
      </c>
      <c r="L28" s="962">
        <f t="shared" si="22"/>
        <v>0</v>
      </c>
      <c r="M28" s="945">
        <f>SUM(N28:Q28)</f>
        <v>175.9</v>
      </c>
      <c r="N28" s="1402">
        <f>SUM(N29:N33)</f>
        <v>175.9</v>
      </c>
      <c r="O28" s="802">
        <f t="shared" ref="O28:Q28" si="23">SUM(O29:O33)</f>
        <v>0</v>
      </c>
      <c r="P28" s="802">
        <f t="shared" si="23"/>
        <v>0</v>
      </c>
      <c r="Q28" s="962">
        <f t="shared" si="23"/>
        <v>0</v>
      </c>
      <c r="R28" s="920"/>
      <c r="S28" s="804"/>
    </row>
    <row r="29" spans="1:19" ht="54" customHeight="1" x14ac:dyDescent="0.25">
      <c r="A29" s="812"/>
      <c r="B29" s="904" t="s">
        <v>20</v>
      </c>
      <c r="C29" s="1151">
        <f t="shared" ref="C29:C38" si="24">D29</f>
        <v>60</v>
      </c>
      <c r="D29" s="802">
        <v>60</v>
      </c>
      <c r="E29" s="802">
        <v>0</v>
      </c>
      <c r="F29" s="802">
        <v>0</v>
      </c>
      <c r="G29" s="1150">
        <v>0</v>
      </c>
      <c r="H29" s="945">
        <f t="shared" ref="H29" si="25">I29</f>
        <v>60</v>
      </c>
      <c r="I29" s="802">
        <v>60</v>
      </c>
      <c r="J29" s="802">
        <v>0</v>
      </c>
      <c r="K29" s="802">
        <v>0</v>
      </c>
      <c r="L29" s="962">
        <v>0</v>
      </c>
      <c r="M29" s="945">
        <f t="shared" ref="M29:M38" si="26">N29</f>
        <v>85.6</v>
      </c>
      <c r="N29" s="1147">
        <v>85.6</v>
      </c>
      <c r="O29" s="802">
        <v>0</v>
      </c>
      <c r="P29" s="802">
        <v>0</v>
      </c>
      <c r="Q29" s="962">
        <v>0</v>
      </c>
      <c r="R29" s="920"/>
      <c r="S29" s="804"/>
    </row>
    <row r="30" spans="1:19" ht="48" x14ac:dyDescent="0.25">
      <c r="A30" s="813"/>
      <c r="B30" s="246" t="s">
        <v>21</v>
      </c>
      <c r="C30" s="1145">
        <f t="shared" si="24"/>
        <v>50</v>
      </c>
      <c r="D30" s="1152">
        <v>50</v>
      </c>
      <c r="E30" s="1152">
        <v>0</v>
      </c>
      <c r="F30" s="1152">
        <v>0</v>
      </c>
      <c r="G30" s="1153">
        <v>0</v>
      </c>
      <c r="H30" s="605">
        <f t="shared" ref="H30:H33" si="27">I30+J30+K30</f>
        <v>50</v>
      </c>
      <c r="I30" s="1152">
        <v>50</v>
      </c>
      <c r="J30" s="1152">
        <v>0</v>
      </c>
      <c r="K30" s="1152">
        <v>0</v>
      </c>
      <c r="L30" s="1154">
        <v>0</v>
      </c>
      <c r="M30" s="605">
        <f t="shared" si="26"/>
        <v>84.9</v>
      </c>
      <c r="N30" s="1147">
        <v>84.9</v>
      </c>
      <c r="O30" s="1152">
        <v>0</v>
      </c>
      <c r="P30" s="1152">
        <v>0</v>
      </c>
      <c r="Q30" s="963">
        <v>0</v>
      </c>
      <c r="R30" s="811"/>
      <c r="S30" s="804"/>
    </row>
    <row r="31" spans="1:19" ht="24" x14ac:dyDescent="0.25">
      <c r="A31" s="813"/>
      <c r="B31" s="246" t="s">
        <v>22</v>
      </c>
      <c r="C31" s="1145">
        <f t="shared" si="24"/>
        <v>5</v>
      </c>
      <c r="D31" s="1152">
        <v>5</v>
      </c>
      <c r="E31" s="1152">
        <v>0</v>
      </c>
      <c r="F31" s="1152">
        <v>0</v>
      </c>
      <c r="G31" s="1153">
        <v>0</v>
      </c>
      <c r="H31" s="605">
        <f t="shared" si="27"/>
        <v>5</v>
      </c>
      <c r="I31" s="1152">
        <v>5</v>
      </c>
      <c r="J31" s="1152">
        <v>0</v>
      </c>
      <c r="K31" s="1152">
        <v>0</v>
      </c>
      <c r="L31" s="1154">
        <v>0</v>
      </c>
      <c r="M31" s="605">
        <f t="shared" si="26"/>
        <v>0.9</v>
      </c>
      <c r="N31" s="1147">
        <v>0.9</v>
      </c>
      <c r="O31" s="1152">
        <v>0</v>
      </c>
      <c r="P31" s="1152">
        <v>0</v>
      </c>
      <c r="Q31" s="963">
        <v>0</v>
      </c>
      <c r="R31" s="811"/>
      <c r="S31" s="804"/>
    </row>
    <row r="32" spans="1:19" ht="24" x14ac:dyDescent="0.25">
      <c r="A32" s="814"/>
      <c r="B32" s="246" t="s">
        <v>23</v>
      </c>
      <c r="C32" s="1155">
        <f t="shared" si="24"/>
        <v>5</v>
      </c>
      <c r="D32" s="1152">
        <v>5</v>
      </c>
      <c r="E32" s="1152">
        <v>0</v>
      </c>
      <c r="F32" s="1152">
        <v>0</v>
      </c>
      <c r="G32" s="1156">
        <v>0</v>
      </c>
      <c r="H32" s="607">
        <f t="shared" si="27"/>
        <v>5</v>
      </c>
      <c r="I32" s="1152">
        <v>5</v>
      </c>
      <c r="J32" s="1152">
        <v>0</v>
      </c>
      <c r="K32" s="1152">
        <v>0</v>
      </c>
      <c r="L32" s="1157">
        <v>0</v>
      </c>
      <c r="M32" s="607">
        <f t="shared" si="26"/>
        <v>0</v>
      </c>
      <c r="N32" s="1147">
        <v>0</v>
      </c>
      <c r="O32" s="1152">
        <v>0</v>
      </c>
      <c r="P32" s="1152">
        <v>0</v>
      </c>
      <c r="Q32" s="963">
        <v>0</v>
      </c>
      <c r="R32" s="811"/>
      <c r="S32" s="804"/>
    </row>
    <row r="33" spans="1:19" ht="36" x14ac:dyDescent="0.25">
      <c r="A33" s="814"/>
      <c r="B33" s="246" t="s">
        <v>24</v>
      </c>
      <c r="C33" s="1155">
        <f t="shared" si="24"/>
        <v>20</v>
      </c>
      <c r="D33" s="1152">
        <v>20</v>
      </c>
      <c r="E33" s="1152">
        <v>0</v>
      </c>
      <c r="F33" s="1152">
        <v>0</v>
      </c>
      <c r="G33" s="1156">
        <v>0</v>
      </c>
      <c r="H33" s="607">
        <f t="shared" si="27"/>
        <v>20</v>
      </c>
      <c r="I33" s="1152">
        <v>20</v>
      </c>
      <c r="J33" s="1152">
        <v>0</v>
      </c>
      <c r="K33" s="1152">
        <v>0</v>
      </c>
      <c r="L33" s="1157">
        <v>0</v>
      </c>
      <c r="M33" s="607">
        <f t="shared" si="26"/>
        <v>4.5</v>
      </c>
      <c r="N33" s="1147">
        <v>4.5</v>
      </c>
      <c r="O33" s="1152">
        <v>0</v>
      </c>
      <c r="P33" s="1152">
        <v>0</v>
      </c>
      <c r="Q33" s="963">
        <v>0</v>
      </c>
      <c r="R33" s="811"/>
      <c r="S33" s="804"/>
    </row>
    <row r="34" spans="1:19" ht="48" x14ac:dyDescent="0.25">
      <c r="A34" s="815" t="s">
        <v>402</v>
      </c>
      <c r="B34" s="1405" t="s">
        <v>566</v>
      </c>
      <c r="C34" s="1151">
        <f>SUM(D34:G34)</f>
        <v>120</v>
      </c>
      <c r="D34" s="1158">
        <f>SUM(D35:D38)</f>
        <v>120</v>
      </c>
      <c r="E34" s="1158">
        <f t="shared" ref="E34:G34" si="28">SUM(E35:E38)</f>
        <v>0</v>
      </c>
      <c r="F34" s="1158">
        <f t="shared" si="28"/>
        <v>0</v>
      </c>
      <c r="G34" s="1159">
        <f t="shared" si="28"/>
        <v>0</v>
      </c>
      <c r="H34" s="945">
        <f>SUM(I34:L34)</f>
        <v>120</v>
      </c>
      <c r="I34" s="1158">
        <v>120</v>
      </c>
      <c r="J34" s="1158">
        <f t="shared" ref="J34:L34" si="29">SUM(J35:J38)</f>
        <v>0</v>
      </c>
      <c r="K34" s="1158">
        <f t="shared" si="29"/>
        <v>0</v>
      </c>
      <c r="L34" s="1160">
        <f t="shared" si="29"/>
        <v>0</v>
      </c>
      <c r="M34" s="945">
        <f>SUM(N34:Q34)</f>
        <v>55.1</v>
      </c>
      <c r="N34" s="1401">
        <f>SUM(N35:N38)</f>
        <v>55.1</v>
      </c>
      <c r="O34" s="1158">
        <f t="shared" ref="O34:Q34" si="30">SUM(O35:O38)</f>
        <v>0</v>
      </c>
      <c r="P34" s="1158">
        <f t="shared" si="30"/>
        <v>0</v>
      </c>
      <c r="Q34" s="962">
        <f t="shared" si="30"/>
        <v>0</v>
      </c>
      <c r="R34" s="816">
        <f>M34/C34*100</f>
        <v>45.916666666666664</v>
      </c>
      <c r="S34" s="804"/>
    </row>
    <row r="35" spans="1:19" ht="60" x14ac:dyDescent="0.25">
      <c r="A35" s="817"/>
      <c r="B35" s="246" t="s">
        <v>36</v>
      </c>
      <c r="C35" s="1145">
        <f t="shared" si="24"/>
        <v>40</v>
      </c>
      <c r="D35" s="1161">
        <v>40</v>
      </c>
      <c r="E35" s="1145">
        <v>0</v>
      </c>
      <c r="F35" s="1152">
        <v>0</v>
      </c>
      <c r="G35" s="1162">
        <v>0</v>
      </c>
      <c r="H35" s="605">
        <f t="shared" ref="H35:H38" si="31">I35+J35+K35</f>
        <v>40</v>
      </c>
      <c r="I35" s="1161">
        <v>40</v>
      </c>
      <c r="J35" s="1163">
        <v>0</v>
      </c>
      <c r="K35" s="277">
        <v>0</v>
      </c>
      <c r="L35" s="1146">
        <v>0</v>
      </c>
      <c r="M35" s="605">
        <f t="shared" si="26"/>
        <v>52.7</v>
      </c>
      <c r="N35" s="1223">
        <v>52.7</v>
      </c>
      <c r="O35" s="1145">
        <v>0</v>
      </c>
      <c r="P35" s="1152">
        <v>0</v>
      </c>
      <c r="Q35" s="963">
        <v>0</v>
      </c>
      <c r="R35" s="811"/>
      <c r="S35" s="804"/>
    </row>
    <row r="36" spans="1:19" ht="84" x14ac:dyDescent="0.25">
      <c r="A36" s="818"/>
      <c r="B36" s="246" t="s">
        <v>37</v>
      </c>
      <c r="C36" s="1145">
        <f t="shared" si="24"/>
        <v>15</v>
      </c>
      <c r="D36" s="1161">
        <v>15</v>
      </c>
      <c r="E36" s="1145">
        <v>0</v>
      </c>
      <c r="F36" s="1152">
        <v>0</v>
      </c>
      <c r="G36" s="1162">
        <v>0</v>
      </c>
      <c r="H36" s="605">
        <f t="shared" si="31"/>
        <v>15</v>
      </c>
      <c r="I36" s="1161">
        <v>15</v>
      </c>
      <c r="J36" s="1163">
        <v>0</v>
      </c>
      <c r="K36" s="277">
        <v>0</v>
      </c>
      <c r="L36" s="1146">
        <v>0</v>
      </c>
      <c r="M36" s="605">
        <f t="shared" si="26"/>
        <v>0.5</v>
      </c>
      <c r="N36" s="1223">
        <v>0.5</v>
      </c>
      <c r="O36" s="1145">
        <v>0</v>
      </c>
      <c r="P36" s="1152">
        <v>0</v>
      </c>
      <c r="Q36" s="963">
        <v>0</v>
      </c>
      <c r="R36" s="811"/>
      <c r="S36" s="804"/>
    </row>
    <row r="37" spans="1:19" ht="48" x14ac:dyDescent="0.25">
      <c r="A37" s="818"/>
      <c r="B37" s="246" t="s">
        <v>38</v>
      </c>
      <c r="C37" s="1145">
        <f t="shared" si="24"/>
        <v>5</v>
      </c>
      <c r="D37" s="1161">
        <v>5</v>
      </c>
      <c r="E37" s="1145">
        <v>0</v>
      </c>
      <c r="F37" s="1152">
        <v>0</v>
      </c>
      <c r="G37" s="1162">
        <v>0</v>
      </c>
      <c r="H37" s="605">
        <f t="shared" si="31"/>
        <v>5</v>
      </c>
      <c r="I37" s="1161">
        <v>5</v>
      </c>
      <c r="J37" s="1163">
        <v>0</v>
      </c>
      <c r="K37" s="277">
        <v>0</v>
      </c>
      <c r="L37" s="1146">
        <v>0</v>
      </c>
      <c r="M37" s="605">
        <f t="shared" si="26"/>
        <v>1.9</v>
      </c>
      <c r="N37" s="1223">
        <v>1.9</v>
      </c>
      <c r="O37" s="1145">
        <v>0</v>
      </c>
      <c r="P37" s="1152">
        <v>0</v>
      </c>
      <c r="Q37" s="963">
        <v>0</v>
      </c>
      <c r="R37" s="811"/>
      <c r="S37" s="804"/>
    </row>
    <row r="38" spans="1:19" ht="24" x14ac:dyDescent="0.25">
      <c r="A38" s="818"/>
      <c r="B38" s="246" t="s">
        <v>39</v>
      </c>
      <c r="C38" s="1145">
        <f t="shared" si="24"/>
        <v>60</v>
      </c>
      <c r="D38" s="1161">
        <v>60</v>
      </c>
      <c r="E38" s="1145">
        <v>0</v>
      </c>
      <c r="F38" s="1152">
        <v>0</v>
      </c>
      <c r="G38" s="1162">
        <v>0</v>
      </c>
      <c r="H38" s="605">
        <f t="shared" si="31"/>
        <v>60</v>
      </c>
      <c r="I38" s="1161">
        <v>60</v>
      </c>
      <c r="J38" s="1163">
        <v>0</v>
      </c>
      <c r="K38" s="277">
        <v>0</v>
      </c>
      <c r="L38" s="1146">
        <v>0</v>
      </c>
      <c r="M38" s="605">
        <f t="shared" si="26"/>
        <v>0</v>
      </c>
      <c r="N38" s="1223">
        <v>0</v>
      </c>
      <c r="O38" s="1145">
        <v>0</v>
      </c>
      <c r="P38" s="1152">
        <v>0</v>
      </c>
      <c r="Q38" s="963">
        <v>0</v>
      </c>
      <c r="R38" s="811"/>
      <c r="S38" s="804"/>
    </row>
    <row r="39" spans="1:19" ht="60" x14ac:dyDescent="0.25">
      <c r="A39" s="819" t="s">
        <v>403</v>
      </c>
      <c r="B39" s="1404" t="s">
        <v>568</v>
      </c>
      <c r="C39" s="1406">
        <f>SUM(D39:G39)</f>
        <v>75</v>
      </c>
      <c r="D39" s="1407">
        <f>SUM(D40:D45)</f>
        <v>75</v>
      </c>
      <c r="E39" s="1407">
        <f t="shared" ref="E39:G39" si="32">SUM(E40:E45)</f>
        <v>0</v>
      </c>
      <c r="F39" s="1407">
        <f t="shared" si="32"/>
        <v>0</v>
      </c>
      <c r="G39" s="1408">
        <f t="shared" si="32"/>
        <v>0</v>
      </c>
      <c r="H39" s="944">
        <f>SUM(I39:L39)</f>
        <v>75</v>
      </c>
      <c r="I39" s="1407">
        <f t="shared" ref="I39:L39" si="33">SUM(I40:I45)</f>
        <v>75</v>
      </c>
      <c r="J39" s="1407">
        <f t="shared" si="33"/>
        <v>0</v>
      </c>
      <c r="K39" s="1407">
        <f t="shared" si="33"/>
        <v>0</v>
      </c>
      <c r="L39" s="1409">
        <f t="shared" si="33"/>
        <v>0</v>
      </c>
      <c r="M39" s="944">
        <f>SUM(N39:Q39)</f>
        <v>25.1</v>
      </c>
      <c r="N39" s="1410">
        <f>SUM(N40:N45)</f>
        <v>25.1</v>
      </c>
      <c r="O39" s="1407">
        <f t="shared" ref="O39:Q39" si="34">SUM(O40:O45)</f>
        <v>0</v>
      </c>
      <c r="P39" s="1407">
        <f t="shared" si="34"/>
        <v>0</v>
      </c>
      <c r="Q39" s="961">
        <f t="shared" si="34"/>
        <v>0</v>
      </c>
      <c r="R39" s="922">
        <f>M39/C39*100</f>
        <v>33.466666666666669</v>
      </c>
      <c r="S39" s="804"/>
    </row>
    <row r="40" spans="1:19" ht="36" x14ac:dyDescent="0.25">
      <c r="A40" s="817"/>
      <c r="B40" s="246" t="s">
        <v>44</v>
      </c>
      <c r="C40" s="1163">
        <f t="shared" ref="C40:C45" si="35">D40</f>
        <v>5</v>
      </c>
      <c r="D40" s="1167">
        <v>5</v>
      </c>
      <c r="E40" s="1163">
        <v>0</v>
      </c>
      <c r="F40" s="277">
        <v>0</v>
      </c>
      <c r="G40" s="606">
        <v>0</v>
      </c>
      <c r="H40" s="1168">
        <f t="shared" ref="H40:H45" si="36">I40+J40+K40</f>
        <v>5</v>
      </c>
      <c r="I40" s="1167">
        <v>5</v>
      </c>
      <c r="J40" s="1163">
        <v>0</v>
      </c>
      <c r="K40" s="277">
        <v>0</v>
      </c>
      <c r="L40" s="1146">
        <v>0</v>
      </c>
      <c r="M40" s="1168">
        <f t="shared" ref="M40:M45" si="37">N40</f>
        <v>0</v>
      </c>
      <c r="N40" s="1223">
        <v>0</v>
      </c>
      <c r="O40" s="1163">
        <v>0</v>
      </c>
      <c r="P40" s="277">
        <v>0</v>
      </c>
      <c r="Q40" s="963">
        <v>0</v>
      </c>
      <c r="R40" s="811"/>
      <c r="S40" s="804"/>
    </row>
    <row r="41" spans="1:19" ht="24" x14ac:dyDescent="0.25">
      <c r="A41" s="817"/>
      <c r="B41" s="246" t="s">
        <v>45</v>
      </c>
      <c r="C41" s="1163">
        <f t="shared" si="35"/>
        <v>45</v>
      </c>
      <c r="D41" s="1167">
        <v>45</v>
      </c>
      <c r="E41" s="1163">
        <v>0</v>
      </c>
      <c r="F41" s="277">
        <v>0</v>
      </c>
      <c r="G41" s="606">
        <v>0</v>
      </c>
      <c r="H41" s="1168">
        <f t="shared" si="36"/>
        <v>45</v>
      </c>
      <c r="I41" s="1167">
        <v>45</v>
      </c>
      <c r="J41" s="1163">
        <v>0</v>
      </c>
      <c r="K41" s="277">
        <v>0</v>
      </c>
      <c r="L41" s="1146">
        <v>0</v>
      </c>
      <c r="M41" s="1168">
        <f t="shared" si="37"/>
        <v>8.6</v>
      </c>
      <c r="N41" s="1223">
        <v>8.6</v>
      </c>
      <c r="O41" s="1163">
        <v>0</v>
      </c>
      <c r="P41" s="277">
        <v>0</v>
      </c>
      <c r="Q41" s="963">
        <v>0</v>
      </c>
      <c r="R41" s="811"/>
      <c r="S41" s="804"/>
    </row>
    <row r="42" spans="1:19" ht="24" x14ac:dyDescent="0.25">
      <c r="A42" s="817"/>
      <c r="B42" s="246" t="s">
        <v>46</v>
      </c>
      <c r="C42" s="1169">
        <f t="shared" si="35"/>
        <v>0</v>
      </c>
      <c r="D42" s="1167">
        <v>0</v>
      </c>
      <c r="E42" s="1163">
        <v>0</v>
      </c>
      <c r="F42" s="277">
        <v>0</v>
      </c>
      <c r="G42" s="606">
        <v>0</v>
      </c>
      <c r="H42" s="1168">
        <f t="shared" si="36"/>
        <v>0</v>
      </c>
      <c r="I42" s="1167">
        <v>0</v>
      </c>
      <c r="J42" s="1163">
        <v>0</v>
      </c>
      <c r="K42" s="277">
        <v>0</v>
      </c>
      <c r="L42" s="1146">
        <v>0</v>
      </c>
      <c r="M42" s="1170">
        <f t="shared" si="37"/>
        <v>0</v>
      </c>
      <c r="N42" s="1223">
        <v>0</v>
      </c>
      <c r="O42" s="1163">
        <v>0</v>
      </c>
      <c r="P42" s="277">
        <v>0</v>
      </c>
      <c r="Q42" s="963">
        <v>0</v>
      </c>
      <c r="R42" s="811"/>
      <c r="S42" s="804"/>
    </row>
    <row r="43" spans="1:19" ht="24" x14ac:dyDescent="0.25">
      <c r="A43" s="817"/>
      <c r="B43" s="246" t="s">
        <v>47</v>
      </c>
      <c r="C43" s="1163">
        <f t="shared" si="35"/>
        <v>10</v>
      </c>
      <c r="D43" s="1167">
        <v>10</v>
      </c>
      <c r="E43" s="1163">
        <v>0</v>
      </c>
      <c r="F43" s="277">
        <v>0</v>
      </c>
      <c r="G43" s="606">
        <v>0</v>
      </c>
      <c r="H43" s="1168">
        <f t="shared" si="36"/>
        <v>10</v>
      </c>
      <c r="I43" s="1167">
        <v>10</v>
      </c>
      <c r="J43" s="1163">
        <v>0</v>
      </c>
      <c r="K43" s="277">
        <v>0</v>
      </c>
      <c r="L43" s="1146">
        <v>0</v>
      </c>
      <c r="M43" s="1168">
        <f t="shared" si="37"/>
        <v>10.5</v>
      </c>
      <c r="N43" s="1223">
        <v>10.5</v>
      </c>
      <c r="O43" s="1163">
        <v>0</v>
      </c>
      <c r="P43" s="277">
        <v>0</v>
      </c>
      <c r="Q43" s="963">
        <v>0</v>
      </c>
      <c r="R43" s="811"/>
      <c r="S43" s="804"/>
    </row>
    <row r="44" spans="1:19" ht="24" x14ac:dyDescent="0.25">
      <c r="A44" s="817"/>
      <c r="B44" s="246" t="s">
        <v>48</v>
      </c>
      <c r="C44" s="1163">
        <f t="shared" si="35"/>
        <v>0</v>
      </c>
      <c r="D44" s="1167">
        <v>0</v>
      </c>
      <c r="E44" s="1163">
        <v>0</v>
      </c>
      <c r="F44" s="277">
        <v>0</v>
      </c>
      <c r="G44" s="606">
        <v>0</v>
      </c>
      <c r="H44" s="1168">
        <f t="shared" si="36"/>
        <v>0</v>
      </c>
      <c r="I44" s="1167">
        <v>0</v>
      </c>
      <c r="J44" s="1163">
        <v>0</v>
      </c>
      <c r="K44" s="277">
        <v>0</v>
      </c>
      <c r="L44" s="1146">
        <v>0</v>
      </c>
      <c r="M44" s="1168">
        <f t="shared" si="37"/>
        <v>0</v>
      </c>
      <c r="N44" s="1223">
        <v>0</v>
      </c>
      <c r="O44" s="1163">
        <v>0</v>
      </c>
      <c r="P44" s="277">
        <v>0</v>
      </c>
      <c r="Q44" s="963">
        <v>0</v>
      </c>
      <c r="R44" s="811"/>
      <c r="S44" s="804"/>
    </row>
    <row r="45" spans="1:19" ht="60" x14ac:dyDescent="0.25">
      <c r="A45" s="817"/>
      <c r="B45" s="907" t="s">
        <v>49</v>
      </c>
      <c r="C45" s="609">
        <f t="shared" si="35"/>
        <v>15</v>
      </c>
      <c r="D45" s="1171">
        <v>15</v>
      </c>
      <c r="E45" s="609">
        <v>0</v>
      </c>
      <c r="F45" s="608">
        <v>0</v>
      </c>
      <c r="G45" s="1172">
        <v>0</v>
      </c>
      <c r="H45" s="1173">
        <f t="shared" si="36"/>
        <v>15</v>
      </c>
      <c r="I45" s="1171">
        <v>15</v>
      </c>
      <c r="J45" s="609">
        <v>0</v>
      </c>
      <c r="K45" s="608">
        <v>0</v>
      </c>
      <c r="L45" s="1174">
        <v>0</v>
      </c>
      <c r="M45" s="1173">
        <f t="shared" si="37"/>
        <v>6</v>
      </c>
      <c r="N45" s="1403">
        <v>6</v>
      </c>
      <c r="O45" s="609">
        <v>0</v>
      </c>
      <c r="P45" s="608">
        <v>0</v>
      </c>
      <c r="Q45" s="963">
        <v>0</v>
      </c>
      <c r="R45" s="820"/>
      <c r="S45" s="804"/>
    </row>
    <row r="46" spans="1:19" ht="60.75" x14ac:dyDescent="0.25">
      <c r="A46" s="821" t="s">
        <v>404</v>
      </c>
      <c r="B46" s="1411" t="s">
        <v>567</v>
      </c>
      <c r="C46" s="1406">
        <f>SUM(D46:G46)</f>
        <v>120</v>
      </c>
      <c r="D46" s="801">
        <f>SUM(D47:D51)</f>
        <v>120</v>
      </c>
      <c r="E46" s="801">
        <f t="shared" ref="E46:G46" si="38">SUM(E47:E51)</f>
        <v>0</v>
      </c>
      <c r="F46" s="801">
        <f t="shared" si="38"/>
        <v>0</v>
      </c>
      <c r="G46" s="1412">
        <f t="shared" si="38"/>
        <v>0</v>
      </c>
      <c r="H46" s="944">
        <f>SUM(I46:L46)</f>
        <v>120</v>
      </c>
      <c r="I46" s="801">
        <f t="shared" ref="I46:L46" si="39">SUM(I47:I51)</f>
        <v>120</v>
      </c>
      <c r="J46" s="801">
        <f t="shared" si="39"/>
        <v>0</v>
      </c>
      <c r="K46" s="801">
        <f t="shared" si="39"/>
        <v>0</v>
      </c>
      <c r="L46" s="1413">
        <f t="shared" si="39"/>
        <v>0</v>
      </c>
      <c r="M46" s="944">
        <f>SUM(N46:Q46)</f>
        <v>30.3</v>
      </c>
      <c r="N46" s="801">
        <f t="shared" ref="N46:Q46" si="40">SUM(N47:N51)</f>
        <v>30.3</v>
      </c>
      <c r="O46" s="801">
        <f t="shared" si="40"/>
        <v>0</v>
      </c>
      <c r="P46" s="801">
        <f t="shared" si="40"/>
        <v>0</v>
      </c>
      <c r="Q46" s="961">
        <f t="shared" si="40"/>
        <v>0</v>
      </c>
      <c r="R46" s="922">
        <f>M46/C46*100</f>
        <v>25.25</v>
      </c>
      <c r="S46" s="804"/>
    </row>
    <row r="47" spans="1:19" ht="72" x14ac:dyDescent="0.25">
      <c r="A47" s="822"/>
      <c r="B47" s="909" t="s">
        <v>57</v>
      </c>
      <c r="C47" s="1177">
        <f t="shared" ref="C47:C53" si="41">D47</f>
        <v>40</v>
      </c>
      <c r="D47" s="1178">
        <v>40</v>
      </c>
      <c r="E47" s="1179">
        <v>0</v>
      </c>
      <c r="F47" s="611">
        <v>0</v>
      </c>
      <c r="G47" s="612">
        <v>0</v>
      </c>
      <c r="H47" s="610">
        <f>I47+J47+K47</f>
        <v>40</v>
      </c>
      <c r="I47" s="1178">
        <v>40</v>
      </c>
      <c r="J47" s="1179">
        <v>0</v>
      </c>
      <c r="K47" s="611">
        <v>0</v>
      </c>
      <c r="L47" s="1180">
        <v>0</v>
      </c>
      <c r="M47" s="610">
        <f t="shared" ref="M47:M53" si="42">N47</f>
        <v>0</v>
      </c>
      <c r="N47" s="1178">
        <v>0</v>
      </c>
      <c r="O47" s="1179">
        <v>0</v>
      </c>
      <c r="P47" s="611">
        <v>0</v>
      </c>
      <c r="Q47" s="963">
        <v>0</v>
      </c>
      <c r="R47" s="823"/>
      <c r="S47" s="804"/>
    </row>
    <row r="48" spans="1:19" ht="36" x14ac:dyDescent="0.25">
      <c r="A48" s="824"/>
      <c r="B48" s="246" t="s">
        <v>58</v>
      </c>
      <c r="C48" s="1145">
        <f t="shared" si="41"/>
        <v>5</v>
      </c>
      <c r="D48" s="1167">
        <v>5</v>
      </c>
      <c r="E48" s="1163">
        <v>0</v>
      </c>
      <c r="F48" s="277">
        <v>0</v>
      </c>
      <c r="G48" s="606">
        <v>0</v>
      </c>
      <c r="H48" s="605">
        <f t="shared" ref="H48:H51" si="43">I48+J48+K48</f>
        <v>5</v>
      </c>
      <c r="I48" s="1167">
        <v>5</v>
      </c>
      <c r="J48" s="1163">
        <v>0</v>
      </c>
      <c r="K48" s="277">
        <v>0</v>
      </c>
      <c r="L48" s="1146">
        <v>0</v>
      </c>
      <c r="M48" s="605">
        <f t="shared" si="42"/>
        <v>7.7</v>
      </c>
      <c r="N48" s="1167">
        <v>7.7</v>
      </c>
      <c r="O48" s="1163">
        <v>0</v>
      </c>
      <c r="P48" s="277">
        <v>0</v>
      </c>
      <c r="Q48" s="963">
        <v>0</v>
      </c>
      <c r="R48" s="811"/>
      <c r="S48" s="804"/>
    </row>
    <row r="49" spans="1:19" ht="36" x14ac:dyDescent="0.25">
      <c r="A49" s="824"/>
      <c r="B49" s="246" t="s">
        <v>59</v>
      </c>
      <c r="C49" s="1145">
        <f t="shared" si="41"/>
        <v>5</v>
      </c>
      <c r="D49" s="1167">
        <v>5</v>
      </c>
      <c r="E49" s="1163">
        <v>0</v>
      </c>
      <c r="F49" s="277">
        <v>0</v>
      </c>
      <c r="G49" s="606">
        <v>0</v>
      </c>
      <c r="H49" s="605">
        <f t="shared" si="43"/>
        <v>5</v>
      </c>
      <c r="I49" s="1167">
        <v>5</v>
      </c>
      <c r="J49" s="1163">
        <v>0</v>
      </c>
      <c r="K49" s="277">
        <v>0</v>
      </c>
      <c r="L49" s="1146">
        <v>0</v>
      </c>
      <c r="M49" s="605">
        <f t="shared" si="42"/>
        <v>0</v>
      </c>
      <c r="N49" s="1167">
        <v>0</v>
      </c>
      <c r="O49" s="1163">
        <v>0</v>
      </c>
      <c r="P49" s="277">
        <v>0</v>
      </c>
      <c r="Q49" s="963">
        <v>0</v>
      </c>
      <c r="R49" s="811"/>
      <c r="S49" s="804"/>
    </row>
    <row r="50" spans="1:19" ht="36" x14ac:dyDescent="0.25">
      <c r="A50" s="824"/>
      <c r="B50" s="246" t="s">
        <v>60</v>
      </c>
      <c r="C50" s="1145">
        <f t="shared" si="41"/>
        <v>30</v>
      </c>
      <c r="D50" s="1167">
        <v>30</v>
      </c>
      <c r="E50" s="1163">
        <v>0</v>
      </c>
      <c r="F50" s="277">
        <v>0</v>
      </c>
      <c r="G50" s="606">
        <v>0</v>
      </c>
      <c r="H50" s="605">
        <f t="shared" si="43"/>
        <v>30</v>
      </c>
      <c r="I50" s="1167">
        <v>30</v>
      </c>
      <c r="J50" s="1163">
        <v>0</v>
      </c>
      <c r="K50" s="277">
        <v>0</v>
      </c>
      <c r="L50" s="1146">
        <v>0</v>
      </c>
      <c r="M50" s="605">
        <f t="shared" si="42"/>
        <v>22.6</v>
      </c>
      <c r="N50" s="1167">
        <v>22.6</v>
      </c>
      <c r="O50" s="1163">
        <v>0</v>
      </c>
      <c r="P50" s="277">
        <v>0</v>
      </c>
      <c r="Q50" s="963">
        <v>0</v>
      </c>
      <c r="R50" s="811"/>
      <c r="S50" s="804"/>
    </row>
    <row r="51" spans="1:19" ht="36" x14ac:dyDescent="0.25">
      <c r="A51" s="824"/>
      <c r="B51" s="246" t="s">
        <v>61</v>
      </c>
      <c r="C51" s="1145">
        <f t="shared" si="41"/>
        <v>40</v>
      </c>
      <c r="D51" s="1167">
        <v>40</v>
      </c>
      <c r="E51" s="1163">
        <v>0</v>
      </c>
      <c r="F51" s="277">
        <v>0</v>
      </c>
      <c r="G51" s="606">
        <v>0</v>
      </c>
      <c r="H51" s="605">
        <f t="shared" si="43"/>
        <v>40</v>
      </c>
      <c r="I51" s="1167">
        <v>40</v>
      </c>
      <c r="J51" s="1163">
        <v>0</v>
      </c>
      <c r="K51" s="277">
        <v>0</v>
      </c>
      <c r="L51" s="1146">
        <v>0</v>
      </c>
      <c r="M51" s="605">
        <f t="shared" si="42"/>
        <v>0</v>
      </c>
      <c r="N51" s="1167">
        <v>0</v>
      </c>
      <c r="O51" s="1163">
        <v>0</v>
      </c>
      <c r="P51" s="277">
        <v>0</v>
      </c>
      <c r="Q51" s="963">
        <v>0</v>
      </c>
      <c r="R51" s="811"/>
      <c r="S51" s="804"/>
    </row>
    <row r="52" spans="1:19" ht="36" customHeight="1" x14ac:dyDescent="0.25">
      <c r="A52" s="810"/>
      <c r="B52" s="903" t="s">
        <v>569</v>
      </c>
      <c r="C52" s="1139">
        <f>SUM(D52:G52)</f>
        <v>25</v>
      </c>
      <c r="D52" s="1139">
        <f>SUM(D53)</f>
        <v>25</v>
      </c>
      <c r="E52" s="1139">
        <f t="shared" ref="E52:G52" si="44">SUM(E53)</f>
        <v>0</v>
      </c>
      <c r="F52" s="1140">
        <f t="shared" si="44"/>
        <v>0</v>
      </c>
      <c r="G52" s="1141">
        <f t="shared" si="44"/>
        <v>0</v>
      </c>
      <c r="H52" s="1142">
        <f>SUM(I52:L52)</f>
        <v>25</v>
      </c>
      <c r="I52" s="1139">
        <f t="shared" ref="I52:L52" si="45">SUM(I53)</f>
        <v>25</v>
      </c>
      <c r="J52" s="1139">
        <f t="shared" si="45"/>
        <v>0</v>
      </c>
      <c r="K52" s="1140">
        <f t="shared" si="45"/>
        <v>0</v>
      </c>
      <c r="L52" s="1143">
        <f t="shared" si="45"/>
        <v>0</v>
      </c>
      <c r="M52" s="1142">
        <f>SUM(N52:Q52)</f>
        <v>25</v>
      </c>
      <c r="N52" s="1139">
        <f t="shared" ref="N52:Q52" si="46">SUM(N53)</f>
        <v>25</v>
      </c>
      <c r="O52" s="1139">
        <f t="shared" si="46"/>
        <v>0</v>
      </c>
      <c r="P52" s="1140">
        <f t="shared" si="46"/>
        <v>0</v>
      </c>
      <c r="Q52" s="1144">
        <f t="shared" si="46"/>
        <v>0</v>
      </c>
      <c r="R52" s="809">
        <f>M52/C52*100</f>
        <v>100</v>
      </c>
      <c r="S52" s="804"/>
    </row>
    <row r="53" spans="1:19" ht="48" x14ac:dyDescent="0.25">
      <c r="A53" s="810" t="s">
        <v>40</v>
      </c>
      <c r="B53" s="246" t="s">
        <v>67</v>
      </c>
      <c r="C53" s="1163">
        <f t="shared" si="41"/>
        <v>25</v>
      </c>
      <c r="D53" s="277">
        <v>25</v>
      </c>
      <c r="E53" s="277">
        <v>0</v>
      </c>
      <c r="F53" s="277">
        <v>0</v>
      </c>
      <c r="G53" s="606">
        <v>0</v>
      </c>
      <c r="H53" s="1168">
        <f t="shared" ref="H53:H68" si="47">I53+J53+K53</f>
        <v>25</v>
      </c>
      <c r="I53" s="277">
        <v>25</v>
      </c>
      <c r="J53" s="277">
        <v>0</v>
      </c>
      <c r="K53" s="277">
        <v>0</v>
      </c>
      <c r="L53" s="1146">
        <v>0</v>
      </c>
      <c r="M53" s="1168">
        <f t="shared" si="42"/>
        <v>25</v>
      </c>
      <c r="N53" s="277">
        <v>25</v>
      </c>
      <c r="O53" s="277">
        <v>0</v>
      </c>
      <c r="P53" s="277">
        <v>0</v>
      </c>
      <c r="Q53" s="963">
        <v>0</v>
      </c>
      <c r="R53" s="811"/>
      <c r="S53" s="804"/>
    </row>
    <row r="54" spans="1:19" ht="36" x14ac:dyDescent="0.25">
      <c r="A54" s="300"/>
      <c r="B54" s="910" t="s">
        <v>16</v>
      </c>
      <c r="C54" s="1182">
        <f>SUM(D54:G54)</f>
        <v>169.2</v>
      </c>
      <c r="D54" s="1183">
        <f>SUM(D55:D56)</f>
        <v>28.9</v>
      </c>
      <c r="E54" s="462">
        <f t="shared" ref="E54:G54" si="48">SUM(E55:E56)</f>
        <v>127.7</v>
      </c>
      <c r="F54" s="462">
        <f t="shared" si="48"/>
        <v>12.6</v>
      </c>
      <c r="G54" s="1184">
        <f t="shared" si="48"/>
        <v>0</v>
      </c>
      <c r="H54" s="1185">
        <f>SUM(I54:L54)</f>
        <v>169.2</v>
      </c>
      <c r="I54" s="462">
        <f t="shared" ref="I54:L54" si="49">SUM(I55:I56)</f>
        <v>28.9</v>
      </c>
      <c r="J54" s="462">
        <f t="shared" si="49"/>
        <v>127.7</v>
      </c>
      <c r="K54" s="462">
        <f t="shared" si="49"/>
        <v>12.6</v>
      </c>
      <c r="L54" s="1186">
        <f t="shared" si="49"/>
        <v>0</v>
      </c>
      <c r="M54" s="1187">
        <f>SUM(N54:Q54)</f>
        <v>0</v>
      </c>
      <c r="N54" s="1183">
        <f t="shared" ref="N54:Q54" si="50">SUM(N55:N56)</f>
        <v>0</v>
      </c>
      <c r="O54" s="462">
        <f t="shared" si="50"/>
        <v>0</v>
      </c>
      <c r="P54" s="462">
        <f t="shared" si="50"/>
        <v>0</v>
      </c>
      <c r="Q54" s="960">
        <f t="shared" si="50"/>
        <v>0</v>
      </c>
      <c r="R54" s="825">
        <f>M54/C54*100</f>
        <v>0</v>
      </c>
      <c r="S54" s="804"/>
    </row>
    <row r="55" spans="1:19" ht="46.5" customHeight="1" x14ac:dyDescent="0.25">
      <c r="A55" s="826"/>
      <c r="B55" s="902" t="s">
        <v>570</v>
      </c>
      <c r="C55" s="1188">
        <v>0</v>
      </c>
      <c r="D55" s="1189">
        <v>0</v>
      </c>
      <c r="E55" s="1140">
        <v>0</v>
      </c>
      <c r="F55" s="1140">
        <v>0</v>
      </c>
      <c r="G55" s="1141">
        <v>0</v>
      </c>
      <c r="H55" s="1190">
        <v>0</v>
      </c>
      <c r="I55" s="1140">
        <v>0</v>
      </c>
      <c r="J55" s="1140">
        <v>0</v>
      </c>
      <c r="K55" s="1140">
        <v>0</v>
      </c>
      <c r="L55" s="1143">
        <v>0</v>
      </c>
      <c r="M55" s="1191">
        <v>0</v>
      </c>
      <c r="N55" s="1189">
        <v>0</v>
      </c>
      <c r="O55" s="1140">
        <v>0</v>
      </c>
      <c r="P55" s="1140">
        <v>0</v>
      </c>
      <c r="Q55" s="1144">
        <v>0</v>
      </c>
      <c r="R55" s="809"/>
      <c r="S55" s="804"/>
    </row>
    <row r="56" spans="1:19" ht="24" x14ac:dyDescent="0.25">
      <c r="A56" s="826"/>
      <c r="B56" s="902" t="s">
        <v>571</v>
      </c>
      <c r="C56" s="1188">
        <f>SUM(D56:G56)</f>
        <v>169.2</v>
      </c>
      <c r="D56" s="1189">
        <f>SUM(D57)</f>
        <v>28.9</v>
      </c>
      <c r="E56" s="1140">
        <f t="shared" ref="E56:G56" si="51">SUM(E57)</f>
        <v>127.7</v>
      </c>
      <c r="F56" s="1140">
        <f t="shared" si="51"/>
        <v>12.6</v>
      </c>
      <c r="G56" s="1141">
        <f t="shared" si="51"/>
        <v>0</v>
      </c>
      <c r="H56" s="1190">
        <f>SUM(I56:L56)</f>
        <v>169.2</v>
      </c>
      <c r="I56" s="1140">
        <f t="shared" ref="I56:L56" si="52">SUM(I57)</f>
        <v>28.9</v>
      </c>
      <c r="J56" s="1140">
        <f t="shared" si="52"/>
        <v>127.7</v>
      </c>
      <c r="K56" s="1140">
        <f t="shared" si="52"/>
        <v>12.6</v>
      </c>
      <c r="L56" s="1143">
        <f t="shared" si="52"/>
        <v>0</v>
      </c>
      <c r="M56" s="1191">
        <f>SUM(N56:Q56)</f>
        <v>0</v>
      </c>
      <c r="N56" s="1189">
        <f t="shared" ref="N56:Q56" si="53">SUM(N57)</f>
        <v>0</v>
      </c>
      <c r="O56" s="1140">
        <f t="shared" si="53"/>
        <v>0</v>
      </c>
      <c r="P56" s="1140">
        <f t="shared" si="53"/>
        <v>0</v>
      </c>
      <c r="Q56" s="1144">
        <f t="shared" si="53"/>
        <v>0</v>
      </c>
      <c r="R56" s="809"/>
      <c r="S56" s="804"/>
    </row>
    <row r="57" spans="1:19" ht="24" x14ac:dyDescent="0.25">
      <c r="A57" s="814" t="s">
        <v>34</v>
      </c>
      <c r="B57" s="246" t="s">
        <v>572</v>
      </c>
      <c r="C57" s="1163">
        <f>D57+E57+F57</f>
        <v>169.2</v>
      </c>
      <c r="D57" s="277">
        <v>28.9</v>
      </c>
      <c r="E57" s="277">
        <v>127.7</v>
      </c>
      <c r="F57" s="277">
        <v>12.6</v>
      </c>
      <c r="G57" s="606">
        <v>0</v>
      </c>
      <c r="H57" s="1168">
        <f t="shared" si="47"/>
        <v>169.2</v>
      </c>
      <c r="I57" s="277">
        <v>28.9</v>
      </c>
      <c r="J57" s="277">
        <v>127.7</v>
      </c>
      <c r="K57" s="277">
        <v>12.6</v>
      </c>
      <c r="L57" s="1146">
        <v>0</v>
      </c>
      <c r="M57" s="1168">
        <f>N57+O57+P57</f>
        <v>0</v>
      </c>
      <c r="N57" s="277">
        <v>0</v>
      </c>
      <c r="O57" s="277">
        <v>0</v>
      </c>
      <c r="P57" s="277">
        <v>0</v>
      </c>
      <c r="Q57" s="963">
        <v>0</v>
      </c>
      <c r="R57" s="811"/>
      <c r="S57" s="804"/>
    </row>
    <row r="58" spans="1:19" ht="60" x14ac:dyDescent="0.25">
      <c r="A58" s="827"/>
      <c r="B58" s="910" t="s">
        <v>17</v>
      </c>
      <c r="C58" s="1192">
        <f>SUM(D58:G58)</f>
        <v>260</v>
      </c>
      <c r="D58" s="1193">
        <f>SUM(D59)</f>
        <v>260</v>
      </c>
      <c r="E58" s="1194">
        <f t="shared" ref="E58:G59" si="54">SUM(E59)</f>
        <v>0</v>
      </c>
      <c r="F58" s="1194">
        <f t="shared" si="54"/>
        <v>0</v>
      </c>
      <c r="G58" s="1195">
        <f t="shared" si="54"/>
        <v>0</v>
      </c>
      <c r="H58" s="1196">
        <f>SUM(I58:L58)</f>
        <v>260</v>
      </c>
      <c r="I58" s="1194">
        <f t="shared" ref="I58:L59" si="55">SUM(I59)</f>
        <v>260</v>
      </c>
      <c r="J58" s="1194">
        <f t="shared" si="55"/>
        <v>0</v>
      </c>
      <c r="K58" s="1194">
        <f t="shared" si="55"/>
        <v>0</v>
      </c>
      <c r="L58" s="1197">
        <f t="shared" si="55"/>
        <v>0</v>
      </c>
      <c r="M58" s="1198">
        <f>SUM(N58:Q58)</f>
        <v>82</v>
      </c>
      <c r="N58" s="1193">
        <f t="shared" ref="N58:Q59" si="56">SUM(N59)</f>
        <v>82</v>
      </c>
      <c r="O58" s="1194">
        <f t="shared" si="56"/>
        <v>0</v>
      </c>
      <c r="P58" s="1194">
        <f t="shared" si="56"/>
        <v>0</v>
      </c>
      <c r="Q58" s="1199">
        <f t="shared" si="56"/>
        <v>0</v>
      </c>
      <c r="R58" s="828">
        <f>M58/C58*100</f>
        <v>31.538461538461537</v>
      </c>
      <c r="S58" s="804"/>
    </row>
    <row r="59" spans="1:19" ht="24" x14ac:dyDescent="0.25">
      <c r="A59" s="812"/>
      <c r="B59" s="902" t="s">
        <v>573</v>
      </c>
      <c r="C59" s="1200">
        <f>SUM(D59:G59)</f>
        <v>260</v>
      </c>
      <c r="D59" s="1189">
        <f>SUM(D60)</f>
        <v>260</v>
      </c>
      <c r="E59" s="1140">
        <f t="shared" si="54"/>
        <v>0</v>
      </c>
      <c r="F59" s="1140">
        <f t="shared" si="54"/>
        <v>0</v>
      </c>
      <c r="G59" s="1201">
        <f t="shared" si="54"/>
        <v>0</v>
      </c>
      <c r="H59" s="1142">
        <f>SUM(I59:L59)</f>
        <v>260</v>
      </c>
      <c r="I59" s="1140">
        <f t="shared" si="55"/>
        <v>260</v>
      </c>
      <c r="J59" s="1140">
        <f t="shared" si="55"/>
        <v>0</v>
      </c>
      <c r="K59" s="1140">
        <f t="shared" si="55"/>
        <v>0</v>
      </c>
      <c r="L59" s="1144">
        <f t="shared" si="55"/>
        <v>0</v>
      </c>
      <c r="M59" s="1202">
        <f>SUM(N59:Q59)</f>
        <v>82</v>
      </c>
      <c r="N59" s="1189">
        <f t="shared" si="56"/>
        <v>82</v>
      </c>
      <c r="O59" s="1140">
        <f t="shared" si="56"/>
        <v>0</v>
      </c>
      <c r="P59" s="1140">
        <f t="shared" si="56"/>
        <v>0</v>
      </c>
      <c r="Q59" s="1144">
        <f t="shared" si="56"/>
        <v>0</v>
      </c>
      <c r="R59" s="809"/>
      <c r="S59" s="804"/>
    </row>
    <row r="60" spans="1:19" ht="24" x14ac:dyDescent="0.25">
      <c r="A60" s="829" t="s">
        <v>26</v>
      </c>
      <c r="B60" s="248" t="s">
        <v>574</v>
      </c>
      <c r="C60" s="1203">
        <f>SUM(D60:G60)</f>
        <v>260</v>
      </c>
      <c r="D60" s="1204">
        <f>SUM(D61:D68)</f>
        <v>260</v>
      </c>
      <c r="E60" s="802">
        <f t="shared" ref="E60:G60" si="57">SUM(E61:E68)</f>
        <v>0</v>
      </c>
      <c r="F60" s="802">
        <f t="shared" si="57"/>
        <v>0</v>
      </c>
      <c r="G60" s="1150">
        <f t="shared" si="57"/>
        <v>0</v>
      </c>
      <c r="H60" s="945">
        <f>SUM(I60:L60)</f>
        <v>260</v>
      </c>
      <c r="I60" s="802">
        <f t="shared" ref="I60:L60" si="58">SUM(I61:I68)</f>
        <v>260</v>
      </c>
      <c r="J60" s="802">
        <f t="shared" si="58"/>
        <v>0</v>
      </c>
      <c r="K60" s="802">
        <f t="shared" si="58"/>
        <v>0</v>
      </c>
      <c r="L60" s="962">
        <f t="shared" si="58"/>
        <v>0</v>
      </c>
      <c r="M60" s="1205">
        <f>SUM(N60:Q60)</f>
        <v>82</v>
      </c>
      <c r="N60" s="1204">
        <f t="shared" ref="N60:Q60" si="59">SUM(N61:N68)</f>
        <v>82</v>
      </c>
      <c r="O60" s="802">
        <f t="shared" si="59"/>
        <v>0</v>
      </c>
      <c r="P60" s="802">
        <f t="shared" si="59"/>
        <v>0</v>
      </c>
      <c r="Q60" s="962">
        <f t="shared" si="59"/>
        <v>0</v>
      </c>
      <c r="R60" s="816"/>
      <c r="S60" s="804"/>
    </row>
    <row r="61" spans="1:19" ht="24" x14ac:dyDescent="0.25">
      <c r="A61" s="829" t="s">
        <v>618</v>
      </c>
      <c r="B61" s="248" t="s">
        <v>575</v>
      </c>
      <c r="C61" s="1205">
        <f>SUM(D61:G61)</f>
        <v>60</v>
      </c>
      <c r="D61" s="1204">
        <v>60</v>
      </c>
      <c r="E61" s="802">
        <v>0</v>
      </c>
      <c r="F61" s="802">
        <v>0</v>
      </c>
      <c r="G61" s="962">
        <v>0</v>
      </c>
      <c r="H61" s="945">
        <f t="shared" si="47"/>
        <v>60</v>
      </c>
      <c r="I61" s="802">
        <v>60</v>
      </c>
      <c r="J61" s="802">
        <v>0</v>
      </c>
      <c r="K61" s="802">
        <v>0</v>
      </c>
      <c r="L61" s="962">
        <v>0</v>
      </c>
      <c r="M61" s="1205">
        <f>SUM(N61:Q61)</f>
        <v>0</v>
      </c>
      <c r="N61" s="1204">
        <v>0</v>
      </c>
      <c r="O61" s="802">
        <v>0</v>
      </c>
      <c r="P61" s="802">
        <v>0</v>
      </c>
      <c r="Q61" s="962">
        <v>0</v>
      </c>
      <c r="R61" s="922"/>
      <c r="S61" s="804"/>
    </row>
    <row r="62" spans="1:19" ht="36" x14ac:dyDescent="0.25">
      <c r="A62" s="830" t="s">
        <v>619</v>
      </c>
      <c r="B62" s="904" t="s">
        <v>73</v>
      </c>
      <c r="C62" s="945">
        <f t="shared" ref="C62" si="60">D62+E62+F62</f>
        <v>20</v>
      </c>
      <c r="D62" s="802">
        <v>20</v>
      </c>
      <c r="E62" s="802">
        <v>0</v>
      </c>
      <c r="F62" s="802">
        <v>0</v>
      </c>
      <c r="G62" s="962">
        <v>0</v>
      </c>
      <c r="H62" s="945">
        <f t="shared" si="47"/>
        <v>20</v>
      </c>
      <c r="I62" s="802">
        <v>20</v>
      </c>
      <c r="J62" s="802">
        <v>0</v>
      </c>
      <c r="K62" s="802">
        <v>0</v>
      </c>
      <c r="L62" s="962">
        <v>0</v>
      </c>
      <c r="M62" s="945">
        <f t="shared" ref="M62:M100" si="61">N62+O62+P62</f>
        <v>16</v>
      </c>
      <c r="N62" s="802">
        <v>16</v>
      </c>
      <c r="O62" s="802">
        <v>0</v>
      </c>
      <c r="P62" s="802">
        <v>0</v>
      </c>
      <c r="Q62" s="962">
        <v>0</v>
      </c>
      <c r="R62" s="922"/>
      <c r="S62" s="804"/>
    </row>
    <row r="63" spans="1:19" ht="36" x14ac:dyDescent="0.25">
      <c r="A63" s="673" t="s">
        <v>620</v>
      </c>
      <c r="B63" s="904" t="s">
        <v>576</v>
      </c>
      <c r="C63" s="945">
        <f>SUM(D63:G63)</f>
        <v>20</v>
      </c>
      <c r="D63" s="802">
        <v>20</v>
      </c>
      <c r="E63" s="802">
        <v>0</v>
      </c>
      <c r="F63" s="802">
        <v>0</v>
      </c>
      <c r="G63" s="962">
        <v>0</v>
      </c>
      <c r="H63" s="945">
        <f t="shared" si="47"/>
        <v>20</v>
      </c>
      <c r="I63" s="802">
        <v>20</v>
      </c>
      <c r="J63" s="802">
        <v>0</v>
      </c>
      <c r="K63" s="802">
        <v>0</v>
      </c>
      <c r="L63" s="962">
        <v>0</v>
      </c>
      <c r="M63" s="945">
        <f>SUM(N63:Q63)</f>
        <v>0</v>
      </c>
      <c r="N63" s="802">
        <v>0</v>
      </c>
      <c r="O63" s="802">
        <v>0</v>
      </c>
      <c r="P63" s="802">
        <v>0</v>
      </c>
      <c r="Q63" s="962">
        <v>0</v>
      </c>
      <c r="R63" s="922"/>
      <c r="S63" s="804"/>
    </row>
    <row r="64" spans="1:19" ht="24" x14ac:dyDescent="0.25">
      <c r="A64" s="673" t="s">
        <v>621</v>
      </c>
      <c r="B64" s="246" t="s">
        <v>75</v>
      </c>
      <c r="C64" s="945">
        <f>SUM(D64:G64)</f>
        <v>20</v>
      </c>
      <c r="D64" s="802">
        <v>20</v>
      </c>
      <c r="E64" s="802">
        <v>0</v>
      </c>
      <c r="F64" s="802">
        <v>0</v>
      </c>
      <c r="G64" s="962">
        <v>0</v>
      </c>
      <c r="H64" s="945">
        <f t="shared" si="47"/>
        <v>20</v>
      </c>
      <c r="I64" s="802">
        <v>20</v>
      </c>
      <c r="J64" s="802">
        <v>0</v>
      </c>
      <c r="K64" s="802">
        <v>0</v>
      </c>
      <c r="L64" s="962">
        <v>0</v>
      </c>
      <c r="M64" s="945">
        <f>SUM(N64:Q64)</f>
        <v>22.7</v>
      </c>
      <c r="N64" s="802">
        <v>22.7</v>
      </c>
      <c r="O64" s="802">
        <v>0</v>
      </c>
      <c r="P64" s="802">
        <v>0</v>
      </c>
      <c r="Q64" s="962">
        <v>0</v>
      </c>
      <c r="R64" s="922"/>
      <c r="S64" s="804"/>
    </row>
    <row r="65" spans="1:19" ht="24" x14ac:dyDescent="0.25">
      <c r="A65" s="673" t="s">
        <v>622</v>
      </c>
      <c r="B65" s="246" t="s">
        <v>577</v>
      </c>
      <c r="C65" s="605">
        <f t="shared" ref="C65:C68" si="62">D65+E65+F65</f>
        <v>30</v>
      </c>
      <c r="D65" s="277">
        <v>30</v>
      </c>
      <c r="E65" s="1152">
        <v>0</v>
      </c>
      <c r="F65" s="1152">
        <v>0</v>
      </c>
      <c r="G65" s="1154">
        <v>0</v>
      </c>
      <c r="H65" s="605">
        <f t="shared" si="47"/>
        <v>30</v>
      </c>
      <c r="I65" s="277">
        <v>30</v>
      </c>
      <c r="J65" s="1152">
        <v>0</v>
      </c>
      <c r="K65" s="1152">
        <v>0</v>
      </c>
      <c r="L65" s="1154">
        <v>0</v>
      </c>
      <c r="M65" s="605">
        <f t="shared" si="61"/>
        <v>0</v>
      </c>
      <c r="N65" s="277">
        <v>0</v>
      </c>
      <c r="O65" s="1152">
        <v>0</v>
      </c>
      <c r="P65" s="1152">
        <v>0</v>
      </c>
      <c r="Q65" s="1154">
        <v>0</v>
      </c>
      <c r="R65" s="923"/>
      <c r="S65" s="804"/>
    </row>
    <row r="66" spans="1:19" ht="24" x14ac:dyDescent="0.25">
      <c r="A66" s="673" t="s">
        <v>623</v>
      </c>
      <c r="B66" s="911" t="s">
        <v>578</v>
      </c>
      <c r="C66" s="605">
        <f t="shared" si="62"/>
        <v>40</v>
      </c>
      <c r="D66" s="277">
        <v>40</v>
      </c>
      <c r="E66" s="1152">
        <v>0</v>
      </c>
      <c r="F66" s="1152">
        <v>0</v>
      </c>
      <c r="G66" s="1154">
        <v>0</v>
      </c>
      <c r="H66" s="605">
        <f t="shared" si="47"/>
        <v>40</v>
      </c>
      <c r="I66" s="277">
        <v>40</v>
      </c>
      <c r="J66" s="1152">
        <v>0</v>
      </c>
      <c r="K66" s="1152">
        <v>0</v>
      </c>
      <c r="L66" s="1154">
        <v>0</v>
      </c>
      <c r="M66" s="605">
        <f t="shared" si="61"/>
        <v>43.3</v>
      </c>
      <c r="N66" s="277">
        <v>43.3</v>
      </c>
      <c r="O66" s="1152">
        <v>0</v>
      </c>
      <c r="P66" s="1152">
        <v>0</v>
      </c>
      <c r="Q66" s="1154">
        <v>0</v>
      </c>
      <c r="R66" s="923"/>
      <c r="S66" s="804"/>
    </row>
    <row r="67" spans="1:19" ht="36" x14ac:dyDescent="0.25">
      <c r="A67" s="673" t="s">
        <v>624</v>
      </c>
      <c r="B67" s="246" t="s">
        <v>579</v>
      </c>
      <c r="C67" s="605">
        <f t="shared" si="62"/>
        <v>20</v>
      </c>
      <c r="D67" s="277">
        <v>20</v>
      </c>
      <c r="E67" s="1152">
        <v>0</v>
      </c>
      <c r="F67" s="1152">
        <v>0</v>
      </c>
      <c r="G67" s="1154">
        <v>0</v>
      </c>
      <c r="H67" s="605">
        <f t="shared" si="47"/>
        <v>20</v>
      </c>
      <c r="I67" s="277">
        <v>20</v>
      </c>
      <c r="J67" s="1152">
        <v>0</v>
      </c>
      <c r="K67" s="1152">
        <v>0</v>
      </c>
      <c r="L67" s="1154">
        <v>0</v>
      </c>
      <c r="M67" s="605">
        <f t="shared" si="61"/>
        <v>0</v>
      </c>
      <c r="N67" s="277">
        <v>0</v>
      </c>
      <c r="O67" s="1152">
        <v>0</v>
      </c>
      <c r="P67" s="1152">
        <v>0</v>
      </c>
      <c r="Q67" s="1154">
        <v>0</v>
      </c>
      <c r="R67" s="923"/>
      <c r="S67" s="804"/>
    </row>
    <row r="68" spans="1:19" ht="60" x14ac:dyDescent="0.25">
      <c r="A68" s="830" t="s">
        <v>625</v>
      </c>
      <c r="B68" s="530" t="s">
        <v>78</v>
      </c>
      <c r="C68" s="1206">
        <f t="shared" si="62"/>
        <v>50</v>
      </c>
      <c r="D68" s="277">
        <v>50</v>
      </c>
      <c r="E68" s="1152">
        <v>0</v>
      </c>
      <c r="F68" s="1152">
        <v>0</v>
      </c>
      <c r="G68" s="1154">
        <v>0</v>
      </c>
      <c r="H68" s="605">
        <f t="shared" si="47"/>
        <v>50</v>
      </c>
      <c r="I68" s="277">
        <v>50</v>
      </c>
      <c r="J68" s="1152">
        <v>0</v>
      </c>
      <c r="K68" s="1152">
        <v>0</v>
      </c>
      <c r="L68" s="1207">
        <v>0</v>
      </c>
      <c r="M68" s="1206">
        <f t="shared" si="61"/>
        <v>0</v>
      </c>
      <c r="N68" s="277">
        <v>0</v>
      </c>
      <c r="O68" s="1152">
        <v>0</v>
      </c>
      <c r="P68" s="1152">
        <v>0</v>
      </c>
      <c r="Q68" s="1154">
        <v>0</v>
      </c>
      <c r="R68" s="831"/>
      <c r="S68" s="804"/>
    </row>
    <row r="69" spans="1:19" ht="36" x14ac:dyDescent="0.25">
      <c r="A69" s="832"/>
      <c r="B69" s="912" t="s">
        <v>580</v>
      </c>
      <c r="C69" s="1195">
        <f>SUM(D69:G69)</f>
        <v>420</v>
      </c>
      <c r="D69" s="1194">
        <f>SUM(D70)</f>
        <v>420</v>
      </c>
      <c r="E69" s="1194">
        <f t="shared" ref="E69:G70" si="63">SUM(E70)</f>
        <v>0</v>
      </c>
      <c r="F69" s="1194">
        <f t="shared" si="63"/>
        <v>0</v>
      </c>
      <c r="G69" s="1195">
        <f t="shared" si="63"/>
        <v>0</v>
      </c>
      <c r="H69" s="1196">
        <f>SUM(I69:L69)</f>
        <v>420</v>
      </c>
      <c r="I69" s="1194">
        <f t="shared" ref="I69:L70" si="64">SUM(I70)</f>
        <v>420</v>
      </c>
      <c r="J69" s="1194">
        <f t="shared" si="64"/>
        <v>0</v>
      </c>
      <c r="K69" s="1194">
        <f t="shared" si="64"/>
        <v>0</v>
      </c>
      <c r="L69" s="1197">
        <f t="shared" si="64"/>
        <v>0</v>
      </c>
      <c r="M69" s="1208">
        <f>SUM(N69:Q69)</f>
        <v>190</v>
      </c>
      <c r="N69" s="1194">
        <f>SUM(N70)</f>
        <v>190</v>
      </c>
      <c r="O69" s="1194">
        <f>SUM(O70)</f>
        <v>0</v>
      </c>
      <c r="P69" s="1194">
        <f t="shared" ref="P69:Q69" si="65">SUM(P70)</f>
        <v>0</v>
      </c>
      <c r="Q69" s="1199">
        <f t="shared" si="65"/>
        <v>0</v>
      </c>
      <c r="R69" s="833"/>
      <c r="S69" s="804"/>
    </row>
    <row r="70" spans="1:19" ht="24" x14ac:dyDescent="0.25">
      <c r="A70" s="812" t="s">
        <v>170</v>
      </c>
      <c r="B70" s="903" t="s">
        <v>581</v>
      </c>
      <c r="C70" s="1139">
        <f>SUM(D70:G70)</f>
        <v>420</v>
      </c>
      <c r="D70" s="1140">
        <f>SUM(D71)</f>
        <v>420</v>
      </c>
      <c r="E70" s="1140">
        <f t="shared" si="63"/>
        <v>0</v>
      </c>
      <c r="F70" s="1140">
        <f t="shared" si="63"/>
        <v>0</v>
      </c>
      <c r="G70" s="1201">
        <f t="shared" si="63"/>
        <v>0</v>
      </c>
      <c r="H70" s="1142">
        <f>SUM(I70:L70)</f>
        <v>420</v>
      </c>
      <c r="I70" s="1140">
        <f t="shared" si="64"/>
        <v>420</v>
      </c>
      <c r="J70" s="1140">
        <f t="shared" si="64"/>
        <v>0</v>
      </c>
      <c r="K70" s="1140">
        <f t="shared" si="64"/>
        <v>0</v>
      </c>
      <c r="L70" s="1144">
        <f t="shared" si="64"/>
        <v>0</v>
      </c>
      <c r="M70" s="1142">
        <f>SUM(N70:Q70)</f>
        <v>190</v>
      </c>
      <c r="N70" s="1140">
        <f t="shared" ref="N70:Q70" si="66">SUM(N71)</f>
        <v>190</v>
      </c>
      <c r="O70" s="1140">
        <f t="shared" si="66"/>
        <v>0</v>
      </c>
      <c r="P70" s="1140">
        <f t="shared" si="66"/>
        <v>0</v>
      </c>
      <c r="Q70" s="1144">
        <f t="shared" si="66"/>
        <v>0</v>
      </c>
      <c r="R70" s="675"/>
      <c r="S70" s="804"/>
    </row>
    <row r="71" spans="1:19" ht="24" x14ac:dyDescent="0.25">
      <c r="A71" s="834" t="s">
        <v>26</v>
      </c>
      <c r="B71" s="530" t="s">
        <v>169</v>
      </c>
      <c r="C71" s="1209">
        <f>SUM(D71:G71)</f>
        <v>420</v>
      </c>
      <c r="D71" s="611">
        <v>420</v>
      </c>
      <c r="E71" s="1210">
        <v>0</v>
      </c>
      <c r="F71" s="1210">
        <v>0</v>
      </c>
      <c r="G71" s="1209">
        <v>0</v>
      </c>
      <c r="H71" s="610">
        <f>SUM(I71:L71)</f>
        <v>420</v>
      </c>
      <c r="I71" s="611">
        <v>420</v>
      </c>
      <c r="J71" s="1210">
        <v>0</v>
      </c>
      <c r="K71" s="1210">
        <v>0</v>
      </c>
      <c r="L71" s="1211">
        <v>0</v>
      </c>
      <c r="M71" s="1212">
        <f>SUM(N71:Q71)</f>
        <v>190</v>
      </c>
      <c r="N71" s="611">
        <v>190</v>
      </c>
      <c r="O71" s="1210">
        <v>0</v>
      </c>
      <c r="P71" s="1210">
        <v>0</v>
      </c>
      <c r="Q71" s="1213">
        <v>0</v>
      </c>
      <c r="R71" s="835"/>
      <c r="S71" s="804"/>
    </row>
    <row r="72" spans="1:19" ht="60" x14ac:dyDescent="0.25">
      <c r="A72" s="836"/>
      <c r="B72" s="910" t="s">
        <v>18</v>
      </c>
      <c r="C72" s="1214">
        <f>SUM(D72:G72)</f>
        <v>250</v>
      </c>
      <c r="D72" s="1183">
        <f>SUM(D73)</f>
        <v>250</v>
      </c>
      <c r="E72" s="462">
        <f t="shared" ref="E72:G73" si="67">SUM(E73)</f>
        <v>0</v>
      </c>
      <c r="F72" s="462">
        <f t="shared" si="67"/>
        <v>0</v>
      </c>
      <c r="G72" s="1184">
        <f t="shared" si="67"/>
        <v>0</v>
      </c>
      <c r="H72" s="603">
        <f>SUM(I72:L72)</f>
        <v>250</v>
      </c>
      <c r="I72" s="462">
        <f t="shared" ref="I72:L73" si="68">SUM(I73)</f>
        <v>250</v>
      </c>
      <c r="J72" s="462">
        <f t="shared" si="68"/>
        <v>0</v>
      </c>
      <c r="K72" s="462">
        <f t="shared" si="68"/>
        <v>0</v>
      </c>
      <c r="L72" s="1186">
        <f t="shared" si="68"/>
        <v>0</v>
      </c>
      <c r="M72" s="1039">
        <f>SUM(N72:Q72)</f>
        <v>114</v>
      </c>
      <c r="N72" s="1183">
        <f t="shared" ref="N72:Q73" si="69">SUM(N73)</f>
        <v>114</v>
      </c>
      <c r="O72" s="462">
        <f t="shared" si="69"/>
        <v>0</v>
      </c>
      <c r="P72" s="462">
        <f t="shared" si="69"/>
        <v>0</v>
      </c>
      <c r="Q72" s="960">
        <f t="shared" si="69"/>
        <v>0</v>
      </c>
      <c r="R72" s="825">
        <f>M72/C72*100</f>
        <v>45.6</v>
      </c>
      <c r="S72" s="804"/>
    </row>
    <row r="73" spans="1:19" ht="36" x14ac:dyDescent="0.25">
      <c r="A73" s="830"/>
      <c r="B73" s="913" t="s">
        <v>582</v>
      </c>
      <c r="C73" s="1215">
        <f t="shared" ref="C73:C100" si="70">D73+E73+F73</f>
        <v>250</v>
      </c>
      <c r="D73" s="1216">
        <f>SUM(D74)</f>
        <v>250</v>
      </c>
      <c r="E73" s="1216">
        <f t="shared" si="67"/>
        <v>0</v>
      </c>
      <c r="F73" s="1216">
        <f t="shared" si="67"/>
        <v>0</v>
      </c>
      <c r="G73" s="1217">
        <f t="shared" si="67"/>
        <v>0</v>
      </c>
      <c r="H73" s="1218">
        <f>I73</f>
        <v>250</v>
      </c>
      <c r="I73" s="1216">
        <f t="shared" si="68"/>
        <v>250</v>
      </c>
      <c r="J73" s="1216">
        <f t="shared" si="68"/>
        <v>0</v>
      </c>
      <c r="K73" s="1216">
        <f t="shared" si="68"/>
        <v>0</v>
      </c>
      <c r="L73" s="1219">
        <f t="shared" si="68"/>
        <v>0</v>
      </c>
      <c r="M73" s="1218">
        <f t="shared" si="61"/>
        <v>114</v>
      </c>
      <c r="N73" s="1216">
        <f>SUM(N74)</f>
        <v>114</v>
      </c>
      <c r="O73" s="1216">
        <f t="shared" si="69"/>
        <v>0</v>
      </c>
      <c r="P73" s="1216">
        <f t="shared" si="69"/>
        <v>0</v>
      </c>
      <c r="Q73" s="1220">
        <f t="shared" si="69"/>
        <v>0</v>
      </c>
      <c r="R73" s="837"/>
      <c r="S73" s="804"/>
    </row>
    <row r="74" spans="1:19" ht="48" x14ac:dyDescent="0.25">
      <c r="A74" s="830" t="s">
        <v>26</v>
      </c>
      <c r="B74" s="904" t="s">
        <v>583</v>
      </c>
      <c r="C74" s="1151">
        <f>SUM(D74:G74)</f>
        <v>250</v>
      </c>
      <c r="D74" s="802">
        <f>SUM(D75:D86)</f>
        <v>250</v>
      </c>
      <c r="E74" s="802">
        <f t="shared" ref="E74:G74" si="71">SUM(E75:E86)</f>
        <v>0</v>
      </c>
      <c r="F74" s="802">
        <f t="shared" si="71"/>
        <v>0</v>
      </c>
      <c r="G74" s="1150">
        <f t="shared" si="71"/>
        <v>0</v>
      </c>
      <c r="H74" s="945">
        <f>SUM(I74:L74)</f>
        <v>250</v>
      </c>
      <c r="I74" s="802">
        <f t="shared" ref="I74:L74" si="72">SUM(I75:I86)</f>
        <v>250</v>
      </c>
      <c r="J74" s="802">
        <f t="shared" si="72"/>
        <v>0</v>
      </c>
      <c r="K74" s="802">
        <f t="shared" si="72"/>
        <v>0</v>
      </c>
      <c r="L74" s="962">
        <f t="shared" si="72"/>
        <v>0</v>
      </c>
      <c r="M74" s="945">
        <f>SUM(N74:Q74)</f>
        <v>114</v>
      </c>
      <c r="N74" s="802">
        <f>SUM(N75:N86)</f>
        <v>114</v>
      </c>
      <c r="O74" s="802">
        <f>SUM(O75:O86)</f>
        <v>0</v>
      </c>
      <c r="P74" s="802">
        <f t="shared" ref="P74:Q74" si="73">SUM(P75:P86)</f>
        <v>0</v>
      </c>
      <c r="Q74" s="962">
        <f t="shared" si="73"/>
        <v>0</v>
      </c>
      <c r="R74" s="920"/>
      <c r="S74" s="804"/>
    </row>
    <row r="75" spans="1:19" ht="36" x14ac:dyDescent="0.25">
      <c r="A75" s="838" t="s">
        <v>618</v>
      </c>
      <c r="B75" s="909" t="s">
        <v>80</v>
      </c>
      <c r="C75" s="1177">
        <f>SUM(D75:G75)</f>
        <v>20</v>
      </c>
      <c r="D75" s="611">
        <v>20</v>
      </c>
      <c r="E75" s="1177">
        <v>0</v>
      </c>
      <c r="F75" s="1210">
        <v>0</v>
      </c>
      <c r="G75" s="1209">
        <v>0</v>
      </c>
      <c r="H75" s="610">
        <f>SUM(I75:L75)</f>
        <v>20</v>
      </c>
      <c r="I75" s="611">
        <v>20</v>
      </c>
      <c r="J75" s="1210">
        <v>0</v>
      </c>
      <c r="K75" s="1210">
        <v>0</v>
      </c>
      <c r="L75" s="1211">
        <v>0</v>
      </c>
      <c r="M75" s="610">
        <f>SUM(N75:Q75)</f>
        <v>0</v>
      </c>
      <c r="N75" s="611">
        <v>0</v>
      </c>
      <c r="O75" s="1177">
        <v>0</v>
      </c>
      <c r="P75" s="1210">
        <v>0</v>
      </c>
      <c r="Q75" s="1213">
        <v>0</v>
      </c>
      <c r="R75" s="835"/>
      <c r="S75" s="804"/>
    </row>
    <row r="76" spans="1:19" ht="24" x14ac:dyDescent="0.25">
      <c r="A76" s="830" t="s">
        <v>619</v>
      </c>
      <c r="B76" s="246" t="s">
        <v>81</v>
      </c>
      <c r="C76" s="1145">
        <f t="shared" si="70"/>
        <v>60</v>
      </c>
      <c r="D76" s="277">
        <v>60</v>
      </c>
      <c r="E76" s="1177">
        <v>0</v>
      </c>
      <c r="F76" s="1152">
        <v>0</v>
      </c>
      <c r="G76" s="1162">
        <v>0</v>
      </c>
      <c r="H76" s="605">
        <f t="shared" ref="H76:H100" si="74">I76+J76+K76</f>
        <v>60</v>
      </c>
      <c r="I76" s="277">
        <v>60</v>
      </c>
      <c r="J76" s="1152">
        <v>0</v>
      </c>
      <c r="K76" s="1152">
        <v>0</v>
      </c>
      <c r="L76" s="1207">
        <v>0</v>
      </c>
      <c r="M76" s="605">
        <f t="shared" si="61"/>
        <v>79</v>
      </c>
      <c r="N76" s="277">
        <v>79</v>
      </c>
      <c r="O76" s="1177">
        <v>0</v>
      </c>
      <c r="P76" s="1152">
        <v>0</v>
      </c>
      <c r="Q76" s="1154">
        <v>0</v>
      </c>
      <c r="R76" s="831"/>
      <c r="S76" s="804"/>
    </row>
    <row r="77" spans="1:19" ht="48" x14ac:dyDescent="0.25">
      <c r="A77" s="830" t="s">
        <v>620</v>
      </c>
      <c r="B77" s="246" t="s">
        <v>584</v>
      </c>
      <c r="C77" s="1145">
        <f t="shared" si="70"/>
        <v>30</v>
      </c>
      <c r="D77" s="277">
        <v>30</v>
      </c>
      <c r="E77" s="1177">
        <v>0</v>
      </c>
      <c r="F77" s="1152">
        <v>0</v>
      </c>
      <c r="G77" s="1162">
        <v>0</v>
      </c>
      <c r="H77" s="605">
        <f t="shared" si="74"/>
        <v>30</v>
      </c>
      <c r="I77" s="277">
        <v>30</v>
      </c>
      <c r="J77" s="1152">
        <v>0</v>
      </c>
      <c r="K77" s="1152">
        <v>0</v>
      </c>
      <c r="L77" s="1207">
        <v>0</v>
      </c>
      <c r="M77" s="605">
        <f t="shared" si="61"/>
        <v>0</v>
      </c>
      <c r="N77" s="277">
        <v>0</v>
      </c>
      <c r="O77" s="1177">
        <v>0</v>
      </c>
      <c r="P77" s="1152">
        <v>0</v>
      </c>
      <c r="Q77" s="1154">
        <v>0</v>
      </c>
      <c r="R77" s="831"/>
      <c r="S77" s="804"/>
    </row>
    <row r="78" spans="1:19" ht="24" x14ac:dyDescent="0.25">
      <c r="A78" s="830" t="s">
        <v>621</v>
      </c>
      <c r="B78" s="246" t="s">
        <v>83</v>
      </c>
      <c r="C78" s="1145">
        <f t="shared" si="70"/>
        <v>35</v>
      </c>
      <c r="D78" s="277">
        <v>35</v>
      </c>
      <c r="E78" s="1177">
        <v>0</v>
      </c>
      <c r="F78" s="1152">
        <v>0</v>
      </c>
      <c r="G78" s="1162">
        <v>0</v>
      </c>
      <c r="H78" s="605">
        <f t="shared" si="74"/>
        <v>35</v>
      </c>
      <c r="I78" s="277">
        <v>35</v>
      </c>
      <c r="J78" s="1152">
        <v>0</v>
      </c>
      <c r="K78" s="1152">
        <v>0</v>
      </c>
      <c r="L78" s="1207">
        <v>0</v>
      </c>
      <c r="M78" s="605">
        <f t="shared" si="61"/>
        <v>30</v>
      </c>
      <c r="N78" s="277">
        <v>30</v>
      </c>
      <c r="O78" s="1177">
        <v>0</v>
      </c>
      <c r="P78" s="1152">
        <v>0</v>
      </c>
      <c r="Q78" s="1154">
        <v>0</v>
      </c>
      <c r="R78" s="831"/>
      <c r="S78" s="804"/>
    </row>
    <row r="79" spans="1:19" ht="48" x14ac:dyDescent="0.25">
      <c r="A79" s="830" t="s">
        <v>622</v>
      </c>
      <c r="B79" s="246" t="s">
        <v>585</v>
      </c>
      <c r="C79" s="1145">
        <f t="shared" si="70"/>
        <v>45</v>
      </c>
      <c r="D79" s="1210">
        <v>45</v>
      </c>
      <c r="E79" s="1210">
        <v>0</v>
      </c>
      <c r="F79" s="1152">
        <v>0</v>
      </c>
      <c r="G79" s="1162">
        <v>0</v>
      </c>
      <c r="H79" s="605">
        <f t="shared" si="74"/>
        <v>45</v>
      </c>
      <c r="I79" s="1210">
        <v>45</v>
      </c>
      <c r="J79" s="1152">
        <v>0</v>
      </c>
      <c r="K79" s="1152">
        <v>0</v>
      </c>
      <c r="L79" s="1207">
        <v>0</v>
      </c>
      <c r="M79" s="605">
        <f t="shared" si="61"/>
        <v>0</v>
      </c>
      <c r="N79" s="1210">
        <v>0</v>
      </c>
      <c r="O79" s="1210">
        <v>0</v>
      </c>
      <c r="P79" s="1152">
        <v>0</v>
      </c>
      <c r="Q79" s="1154">
        <v>0</v>
      </c>
      <c r="R79" s="831"/>
      <c r="S79" s="804"/>
    </row>
    <row r="80" spans="1:19" ht="72" x14ac:dyDescent="0.25">
      <c r="A80" s="839" t="s">
        <v>623</v>
      </c>
      <c r="B80" s="246" t="s">
        <v>586</v>
      </c>
      <c r="C80" s="1145">
        <f t="shared" si="70"/>
        <v>10</v>
      </c>
      <c r="D80" s="1210">
        <v>10</v>
      </c>
      <c r="E80" s="1210">
        <v>0</v>
      </c>
      <c r="F80" s="1152">
        <v>0</v>
      </c>
      <c r="G80" s="1162">
        <v>0</v>
      </c>
      <c r="H80" s="605">
        <f t="shared" si="74"/>
        <v>10</v>
      </c>
      <c r="I80" s="1210">
        <v>10</v>
      </c>
      <c r="J80" s="1152">
        <v>0</v>
      </c>
      <c r="K80" s="1152">
        <v>0</v>
      </c>
      <c r="L80" s="1207">
        <v>0</v>
      </c>
      <c r="M80" s="605">
        <f t="shared" si="61"/>
        <v>0</v>
      </c>
      <c r="N80" s="1210">
        <v>0</v>
      </c>
      <c r="O80" s="1210">
        <v>0</v>
      </c>
      <c r="P80" s="1152">
        <v>0</v>
      </c>
      <c r="Q80" s="1154">
        <v>0</v>
      </c>
      <c r="R80" s="831"/>
      <c r="S80" s="804"/>
    </row>
    <row r="81" spans="1:19" ht="72" x14ac:dyDescent="0.25">
      <c r="A81" s="830" t="s">
        <v>624</v>
      </c>
      <c r="B81" s="246" t="s">
        <v>587</v>
      </c>
      <c r="C81" s="1145">
        <f t="shared" si="70"/>
        <v>15</v>
      </c>
      <c r="D81" s="1210">
        <v>15</v>
      </c>
      <c r="E81" s="1210">
        <v>0</v>
      </c>
      <c r="F81" s="1152">
        <v>0</v>
      </c>
      <c r="G81" s="1162">
        <v>0</v>
      </c>
      <c r="H81" s="605">
        <f t="shared" si="74"/>
        <v>15</v>
      </c>
      <c r="I81" s="1210">
        <v>15</v>
      </c>
      <c r="J81" s="1152">
        <v>0</v>
      </c>
      <c r="K81" s="1152">
        <v>0</v>
      </c>
      <c r="L81" s="1207">
        <v>0</v>
      </c>
      <c r="M81" s="605">
        <f t="shared" si="61"/>
        <v>0</v>
      </c>
      <c r="N81" s="1210">
        <v>0</v>
      </c>
      <c r="O81" s="1210">
        <v>0</v>
      </c>
      <c r="P81" s="1152">
        <v>0</v>
      </c>
      <c r="Q81" s="1154">
        <v>0</v>
      </c>
      <c r="R81" s="831"/>
      <c r="S81" s="804"/>
    </row>
    <row r="82" spans="1:19" ht="84" x14ac:dyDescent="0.25">
      <c r="A82" s="830" t="s">
        <v>625</v>
      </c>
      <c r="B82" s="246" t="s">
        <v>588</v>
      </c>
      <c r="C82" s="1145">
        <f t="shared" si="70"/>
        <v>5</v>
      </c>
      <c r="D82" s="1210">
        <v>5</v>
      </c>
      <c r="E82" s="1210">
        <v>0</v>
      </c>
      <c r="F82" s="1152">
        <v>0</v>
      </c>
      <c r="G82" s="1162">
        <v>0</v>
      </c>
      <c r="H82" s="605">
        <f t="shared" si="74"/>
        <v>5</v>
      </c>
      <c r="I82" s="1210">
        <v>5</v>
      </c>
      <c r="J82" s="1152">
        <v>0</v>
      </c>
      <c r="K82" s="1152">
        <v>0</v>
      </c>
      <c r="L82" s="1207">
        <v>0</v>
      </c>
      <c r="M82" s="605">
        <f t="shared" si="61"/>
        <v>0</v>
      </c>
      <c r="N82" s="1210">
        <v>0</v>
      </c>
      <c r="O82" s="1210">
        <v>0</v>
      </c>
      <c r="P82" s="1152">
        <v>0</v>
      </c>
      <c r="Q82" s="1154">
        <v>0</v>
      </c>
      <c r="R82" s="831"/>
      <c r="S82" s="804"/>
    </row>
    <row r="83" spans="1:19" ht="24" x14ac:dyDescent="0.25">
      <c r="A83" s="830" t="s">
        <v>626</v>
      </c>
      <c r="B83" s="246" t="s">
        <v>589</v>
      </c>
      <c r="C83" s="1145">
        <f t="shared" si="70"/>
        <v>10</v>
      </c>
      <c r="D83" s="1210">
        <v>10</v>
      </c>
      <c r="E83" s="1210">
        <v>0</v>
      </c>
      <c r="F83" s="1152">
        <v>0</v>
      </c>
      <c r="G83" s="1162">
        <v>0</v>
      </c>
      <c r="H83" s="605">
        <f t="shared" si="74"/>
        <v>10</v>
      </c>
      <c r="I83" s="1210">
        <v>10</v>
      </c>
      <c r="J83" s="1152">
        <v>0</v>
      </c>
      <c r="K83" s="1152">
        <v>0</v>
      </c>
      <c r="L83" s="1207">
        <v>0</v>
      </c>
      <c r="M83" s="605">
        <f t="shared" si="61"/>
        <v>0</v>
      </c>
      <c r="N83" s="1210">
        <v>0</v>
      </c>
      <c r="O83" s="1210">
        <v>0</v>
      </c>
      <c r="P83" s="1152">
        <v>0</v>
      </c>
      <c r="Q83" s="1154">
        <v>0</v>
      </c>
      <c r="R83" s="831"/>
      <c r="S83" s="804"/>
    </row>
    <row r="84" spans="1:19" ht="36" x14ac:dyDescent="0.25">
      <c r="A84" s="830" t="s">
        <v>627</v>
      </c>
      <c r="B84" s="246" t="s">
        <v>590</v>
      </c>
      <c r="C84" s="1145">
        <f t="shared" si="70"/>
        <v>10</v>
      </c>
      <c r="D84" s="1210">
        <v>10</v>
      </c>
      <c r="E84" s="1210">
        <v>0</v>
      </c>
      <c r="F84" s="1152">
        <v>0</v>
      </c>
      <c r="G84" s="1162">
        <v>0</v>
      </c>
      <c r="H84" s="605">
        <f t="shared" si="74"/>
        <v>10</v>
      </c>
      <c r="I84" s="1210">
        <v>10</v>
      </c>
      <c r="J84" s="1152">
        <v>0</v>
      </c>
      <c r="K84" s="1152">
        <v>0</v>
      </c>
      <c r="L84" s="1207">
        <v>0</v>
      </c>
      <c r="M84" s="605">
        <f t="shared" si="61"/>
        <v>0</v>
      </c>
      <c r="N84" s="1210">
        <v>0</v>
      </c>
      <c r="O84" s="1210">
        <v>0</v>
      </c>
      <c r="P84" s="1152">
        <v>0</v>
      </c>
      <c r="Q84" s="1154">
        <v>0</v>
      </c>
      <c r="R84" s="831"/>
      <c r="S84" s="804"/>
    </row>
    <row r="85" spans="1:19" ht="24.75" x14ac:dyDescent="0.25">
      <c r="A85" s="814" t="s">
        <v>628</v>
      </c>
      <c r="B85" s="246" t="s">
        <v>629</v>
      </c>
      <c r="C85" s="1145">
        <f t="shared" si="70"/>
        <v>5</v>
      </c>
      <c r="D85" s="277">
        <v>5</v>
      </c>
      <c r="E85" s="277">
        <v>0</v>
      </c>
      <c r="F85" s="277">
        <v>0</v>
      </c>
      <c r="G85" s="606">
        <v>0</v>
      </c>
      <c r="H85" s="605">
        <f t="shared" si="74"/>
        <v>5</v>
      </c>
      <c r="I85" s="277">
        <v>5</v>
      </c>
      <c r="J85" s="277">
        <v>0</v>
      </c>
      <c r="K85" s="277">
        <v>0</v>
      </c>
      <c r="L85" s="1146">
        <v>0</v>
      </c>
      <c r="M85" s="605">
        <f t="shared" si="61"/>
        <v>0</v>
      </c>
      <c r="N85" s="277">
        <v>0</v>
      </c>
      <c r="O85" s="277">
        <v>0</v>
      </c>
      <c r="P85" s="277">
        <v>0</v>
      </c>
      <c r="Q85" s="963">
        <v>0</v>
      </c>
      <c r="R85" s="811"/>
      <c r="S85" s="804"/>
    </row>
    <row r="86" spans="1:19" ht="24.75" x14ac:dyDescent="0.25">
      <c r="A86" s="830" t="s">
        <v>630</v>
      </c>
      <c r="B86" s="530" t="s">
        <v>591</v>
      </c>
      <c r="C86" s="1145">
        <f t="shared" si="70"/>
        <v>5</v>
      </c>
      <c r="D86" s="1152">
        <v>5</v>
      </c>
      <c r="E86" s="1152">
        <v>0</v>
      </c>
      <c r="F86" s="1152">
        <v>0</v>
      </c>
      <c r="G86" s="1162">
        <v>0</v>
      </c>
      <c r="H86" s="605">
        <f t="shared" si="74"/>
        <v>5</v>
      </c>
      <c r="I86" s="1152">
        <v>5</v>
      </c>
      <c r="J86" s="1152">
        <v>0</v>
      </c>
      <c r="K86" s="1152">
        <v>0</v>
      </c>
      <c r="L86" s="1207">
        <v>0</v>
      </c>
      <c r="M86" s="605">
        <f t="shared" si="61"/>
        <v>5</v>
      </c>
      <c r="N86" s="1152">
        <v>5</v>
      </c>
      <c r="O86" s="1152">
        <v>0</v>
      </c>
      <c r="P86" s="1152">
        <v>0</v>
      </c>
      <c r="Q86" s="1154">
        <v>0</v>
      </c>
      <c r="R86" s="831"/>
      <c r="S86" s="804"/>
    </row>
    <row r="87" spans="1:19" ht="36" x14ac:dyDescent="0.25">
      <c r="A87" s="840"/>
      <c r="B87" s="914" t="s">
        <v>592</v>
      </c>
      <c r="C87" s="1214">
        <f>SUM(D87:G87)</f>
        <v>1110</v>
      </c>
      <c r="D87" s="1193">
        <f>D88+D90</f>
        <v>1110</v>
      </c>
      <c r="E87" s="1194">
        <f t="shared" ref="E87:G87" si="75">E88+E90</f>
        <v>0</v>
      </c>
      <c r="F87" s="1194">
        <f t="shared" si="75"/>
        <v>0</v>
      </c>
      <c r="G87" s="1195">
        <f t="shared" si="75"/>
        <v>0</v>
      </c>
      <c r="H87" s="1039">
        <f>SUM(I87:L87)</f>
        <v>1110</v>
      </c>
      <c r="I87" s="1193">
        <f t="shared" ref="I87:L87" si="76">I88+I90</f>
        <v>1110</v>
      </c>
      <c r="J87" s="1194">
        <f t="shared" si="76"/>
        <v>0</v>
      </c>
      <c r="K87" s="1194">
        <f t="shared" si="76"/>
        <v>0</v>
      </c>
      <c r="L87" s="1197">
        <f t="shared" si="76"/>
        <v>0</v>
      </c>
      <c r="M87" s="1039">
        <f>SUM(N87:Q87)</f>
        <v>432.4</v>
      </c>
      <c r="N87" s="1193">
        <f t="shared" ref="N87:Q87" si="77">N88+N90</f>
        <v>432.4</v>
      </c>
      <c r="O87" s="1194">
        <f t="shared" si="77"/>
        <v>0</v>
      </c>
      <c r="P87" s="1194">
        <f t="shared" si="77"/>
        <v>0</v>
      </c>
      <c r="Q87" s="960">
        <f t="shared" si="77"/>
        <v>0</v>
      </c>
      <c r="R87" s="825">
        <f>M87/C87*100</f>
        <v>38.95495495495495</v>
      </c>
      <c r="S87" s="804"/>
    </row>
    <row r="88" spans="1:19" ht="24" x14ac:dyDescent="0.25">
      <c r="A88" s="829"/>
      <c r="B88" s="903" t="s">
        <v>593</v>
      </c>
      <c r="C88" s="1200">
        <f>SUM(D88:G88)</f>
        <v>630</v>
      </c>
      <c r="D88" s="1221">
        <f>SUM(D89)</f>
        <v>630</v>
      </c>
      <c r="E88" s="1215">
        <f t="shared" ref="E88:G88" si="78">SUM(E89)</f>
        <v>0</v>
      </c>
      <c r="F88" s="1216">
        <f t="shared" si="78"/>
        <v>0</v>
      </c>
      <c r="G88" s="1217">
        <f t="shared" si="78"/>
        <v>0</v>
      </c>
      <c r="H88" s="1202">
        <f>SUM(I88:L88)</f>
        <v>630</v>
      </c>
      <c r="I88" s="1221">
        <f t="shared" ref="I88:L88" si="79">SUM(I89)</f>
        <v>630</v>
      </c>
      <c r="J88" s="1215">
        <f t="shared" si="79"/>
        <v>0</v>
      </c>
      <c r="K88" s="1216">
        <f t="shared" si="79"/>
        <v>0</v>
      </c>
      <c r="L88" s="1219">
        <f t="shared" si="79"/>
        <v>0</v>
      </c>
      <c r="M88" s="1202">
        <f>SUM(N88:Q88)</f>
        <v>348.5</v>
      </c>
      <c r="N88" s="1221">
        <f t="shared" ref="N88:Q88" si="80">SUM(N89)</f>
        <v>348.5</v>
      </c>
      <c r="O88" s="1215">
        <f t="shared" si="80"/>
        <v>0</v>
      </c>
      <c r="P88" s="1216">
        <f t="shared" si="80"/>
        <v>0</v>
      </c>
      <c r="Q88" s="1144">
        <f t="shared" si="80"/>
        <v>0</v>
      </c>
      <c r="R88" s="809"/>
      <c r="S88" s="804"/>
    </row>
    <row r="89" spans="1:19" ht="48" x14ac:dyDescent="0.25">
      <c r="A89" s="830" t="s">
        <v>26</v>
      </c>
      <c r="B89" s="246" t="s">
        <v>594</v>
      </c>
      <c r="C89" s="1145">
        <f t="shared" si="70"/>
        <v>630</v>
      </c>
      <c r="D89" s="1167">
        <v>630</v>
      </c>
      <c r="E89" s="1145">
        <v>0</v>
      </c>
      <c r="F89" s="1152">
        <v>0</v>
      </c>
      <c r="G89" s="1162">
        <v>0</v>
      </c>
      <c r="H89" s="605">
        <f t="shared" si="74"/>
        <v>630</v>
      </c>
      <c r="I89" s="1167">
        <v>630</v>
      </c>
      <c r="J89" s="1145">
        <v>0</v>
      </c>
      <c r="K89" s="1152">
        <v>0</v>
      </c>
      <c r="L89" s="1207">
        <v>0</v>
      </c>
      <c r="M89" s="605">
        <f t="shared" si="61"/>
        <v>348.5</v>
      </c>
      <c r="N89" s="1167">
        <v>348.5</v>
      </c>
      <c r="O89" s="1145">
        <v>0</v>
      </c>
      <c r="P89" s="1152">
        <v>0</v>
      </c>
      <c r="Q89" s="1154">
        <v>0</v>
      </c>
      <c r="R89" s="831"/>
      <c r="S89" s="804"/>
    </row>
    <row r="90" spans="1:19" ht="24" x14ac:dyDescent="0.25">
      <c r="A90" s="673"/>
      <c r="B90" s="915" t="s">
        <v>595</v>
      </c>
      <c r="C90" s="1222">
        <f>SUM(D90:G90)</f>
        <v>480</v>
      </c>
      <c r="D90" s="1223">
        <f>SUM(D91)</f>
        <v>480</v>
      </c>
      <c r="E90" s="1222">
        <f t="shared" ref="E90:G90" si="81">SUM(E91)</f>
        <v>0</v>
      </c>
      <c r="F90" s="1147">
        <f t="shared" si="81"/>
        <v>0</v>
      </c>
      <c r="G90" s="1224">
        <f t="shared" si="81"/>
        <v>0</v>
      </c>
      <c r="H90" s="1225">
        <f>SUM(I90:L90)</f>
        <v>480</v>
      </c>
      <c r="I90" s="1223">
        <f t="shared" ref="I90:L90" si="82">SUM(I91)</f>
        <v>480</v>
      </c>
      <c r="J90" s="1222">
        <f t="shared" si="82"/>
        <v>0</v>
      </c>
      <c r="K90" s="1147">
        <f t="shared" si="82"/>
        <v>0</v>
      </c>
      <c r="L90" s="1226">
        <f t="shared" si="82"/>
        <v>0</v>
      </c>
      <c r="M90" s="1225">
        <f>SUM(N90:Q90)</f>
        <v>83.9</v>
      </c>
      <c r="N90" s="1223">
        <f t="shared" ref="N90:Q90" si="83">SUM(N91)</f>
        <v>83.9</v>
      </c>
      <c r="O90" s="1222">
        <f t="shared" si="83"/>
        <v>0</v>
      </c>
      <c r="P90" s="1147">
        <f t="shared" si="83"/>
        <v>0</v>
      </c>
      <c r="Q90" s="1149">
        <f t="shared" si="83"/>
        <v>0</v>
      </c>
      <c r="R90" s="675"/>
      <c r="S90" s="804"/>
    </row>
    <row r="91" spans="1:19" ht="24" x14ac:dyDescent="0.25">
      <c r="A91" s="830" t="s">
        <v>34</v>
      </c>
      <c r="B91" s="916" t="s">
        <v>596</v>
      </c>
      <c r="C91" s="1151">
        <f>SUM(D91:G91)</f>
        <v>480</v>
      </c>
      <c r="D91" s="1227">
        <f>SUM(D92:D100)</f>
        <v>480</v>
      </c>
      <c r="E91" s="802">
        <f t="shared" ref="E91:G91" si="84">SUM(E92:E100)</f>
        <v>0</v>
      </c>
      <c r="F91" s="802">
        <f t="shared" si="84"/>
        <v>0</v>
      </c>
      <c r="G91" s="1150">
        <f t="shared" si="84"/>
        <v>0</v>
      </c>
      <c r="H91" s="945">
        <f>SUM(I91:L91)</f>
        <v>480</v>
      </c>
      <c r="I91" s="1227">
        <f t="shared" ref="I91:L91" si="85">SUM(I92:I100)</f>
        <v>480</v>
      </c>
      <c r="J91" s="802">
        <f t="shared" si="85"/>
        <v>0</v>
      </c>
      <c r="K91" s="802">
        <f t="shared" si="85"/>
        <v>0</v>
      </c>
      <c r="L91" s="962">
        <f t="shared" si="85"/>
        <v>0</v>
      </c>
      <c r="M91" s="945">
        <f>SUM(N91:Q91)</f>
        <v>83.9</v>
      </c>
      <c r="N91" s="1227">
        <v>83.9</v>
      </c>
      <c r="O91" s="802">
        <f t="shared" ref="O91:Q91" si="86">SUM(O92:O100)</f>
        <v>0</v>
      </c>
      <c r="P91" s="802">
        <f t="shared" si="86"/>
        <v>0</v>
      </c>
      <c r="Q91" s="962">
        <f t="shared" si="86"/>
        <v>0</v>
      </c>
      <c r="R91" s="920"/>
      <c r="S91" s="804"/>
    </row>
    <row r="92" spans="1:19" ht="24" x14ac:dyDescent="0.25">
      <c r="A92" s="830" t="s">
        <v>401</v>
      </c>
      <c r="B92" s="246" t="s">
        <v>597</v>
      </c>
      <c r="C92" s="1151">
        <f>SUM(D92:G92)</f>
        <v>0</v>
      </c>
      <c r="D92" s="1227">
        <v>0</v>
      </c>
      <c r="E92" s="802">
        <v>0</v>
      </c>
      <c r="F92" s="802">
        <v>0</v>
      </c>
      <c r="G92" s="1150">
        <v>0</v>
      </c>
      <c r="H92" s="945"/>
      <c r="I92" s="1227">
        <v>0</v>
      </c>
      <c r="J92" s="802">
        <v>0</v>
      </c>
      <c r="K92" s="802">
        <v>0</v>
      </c>
      <c r="L92" s="962">
        <v>0</v>
      </c>
      <c r="M92" s="945"/>
      <c r="N92" s="1227">
        <v>0</v>
      </c>
      <c r="O92" s="802">
        <v>0</v>
      </c>
      <c r="P92" s="802">
        <v>0</v>
      </c>
      <c r="Q92" s="962">
        <v>0</v>
      </c>
      <c r="R92" s="920"/>
      <c r="S92" s="804"/>
    </row>
    <row r="93" spans="1:19" ht="36" x14ac:dyDescent="0.25">
      <c r="A93" s="830" t="s">
        <v>402</v>
      </c>
      <c r="B93" s="246" t="s">
        <v>598</v>
      </c>
      <c r="C93" s="1145">
        <f t="shared" si="70"/>
        <v>0</v>
      </c>
      <c r="D93" s="1167">
        <v>0</v>
      </c>
      <c r="E93" s="1152">
        <v>0</v>
      </c>
      <c r="F93" s="1152">
        <v>0</v>
      </c>
      <c r="G93" s="1153">
        <v>0</v>
      </c>
      <c r="H93" s="605">
        <f t="shared" si="74"/>
        <v>0</v>
      </c>
      <c r="I93" s="1167">
        <v>0</v>
      </c>
      <c r="J93" s="1152">
        <v>0</v>
      </c>
      <c r="K93" s="1152">
        <v>0</v>
      </c>
      <c r="L93" s="1154">
        <v>0</v>
      </c>
      <c r="M93" s="605">
        <f t="shared" si="61"/>
        <v>0</v>
      </c>
      <c r="N93" s="1167">
        <v>0</v>
      </c>
      <c r="O93" s="1152">
        <v>0</v>
      </c>
      <c r="P93" s="1152">
        <v>0</v>
      </c>
      <c r="Q93" s="1154">
        <v>0</v>
      </c>
      <c r="R93" s="831"/>
      <c r="S93" s="804"/>
    </row>
    <row r="94" spans="1:19" ht="24" x14ac:dyDescent="0.25">
      <c r="A94" s="830" t="s">
        <v>403</v>
      </c>
      <c r="B94" s="246" t="s">
        <v>93</v>
      </c>
      <c r="C94" s="1145">
        <f t="shared" si="70"/>
        <v>45</v>
      </c>
      <c r="D94" s="1167">
        <v>45</v>
      </c>
      <c r="E94" s="1145">
        <v>0</v>
      </c>
      <c r="F94" s="1152">
        <v>0</v>
      </c>
      <c r="G94" s="1162">
        <v>0</v>
      </c>
      <c r="H94" s="605">
        <f t="shared" si="74"/>
        <v>45</v>
      </c>
      <c r="I94" s="1167">
        <v>45</v>
      </c>
      <c r="J94" s="1145">
        <v>0</v>
      </c>
      <c r="K94" s="1152">
        <v>0</v>
      </c>
      <c r="L94" s="1207">
        <v>0</v>
      </c>
      <c r="M94" s="605">
        <f>SUM(N94:Q94)</f>
        <v>0</v>
      </c>
      <c r="N94" s="1167">
        <v>0</v>
      </c>
      <c r="O94" s="1145">
        <v>0</v>
      </c>
      <c r="P94" s="1152">
        <v>0</v>
      </c>
      <c r="Q94" s="1154">
        <v>0</v>
      </c>
      <c r="R94" s="831"/>
      <c r="S94" s="804"/>
    </row>
    <row r="95" spans="1:19" ht="36" x14ac:dyDescent="0.25">
      <c r="A95" s="830" t="s">
        <v>404</v>
      </c>
      <c r="B95" s="246" t="s">
        <v>95</v>
      </c>
      <c r="C95" s="1145">
        <f t="shared" si="70"/>
        <v>170</v>
      </c>
      <c r="D95" s="1167">
        <v>170</v>
      </c>
      <c r="E95" s="1145">
        <v>0</v>
      </c>
      <c r="F95" s="1152">
        <v>0</v>
      </c>
      <c r="G95" s="1162">
        <v>0</v>
      </c>
      <c r="H95" s="605">
        <f t="shared" si="74"/>
        <v>170</v>
      </c>
      <c r="I95" s="1167">
        <v>170</v>
      </c>
      <c r="J95" s="1145">
        <v>0</v>
      </c>
      <c r="K95" s="1152">
        <v>0</v>
      </c>
      <c r="L95" s="1207">
        <v>0</v>
      </c>
      <c r="M95" s="605">
        <f>SUM(N95:Q95)</f>
        <v>0</v>
      </c>
      <c r="N95" s="1167">
        <v>0</v>
      </c>
      <c r="O95" s="1145">
        <v>0</v>
      </c>
      <c r="P95" s="1152">
        <v>0</v>
      </c>
      <c r="Q95" s="1154">
        <v>0</v>
      </c>
      <c r="R95" s="831"/>
      <c r="S95" s="804"/>
    </row>
    <row r="96" spans="1:19" ht="24" x14ac:dyDescent="0.25">
      <c r="A96" s="830" t="s">
        <v>599</v>
      </c>
      <c r="B96" s="246" t="s">
        <v>214</v>
      </c>
      <c r="C96" s="1145">
        <f t="shared" si="70"/>
        <v>100</v>
      </c>
      <c r="D96" s="1167">
        <v>100</v>
      </c>
      <c r="E96" s="1145">
        <v>0</v>
      </c>
      <c r="F96" s="1152">
        <v>0</v>
      </c>
      <c r="G96" s="1162">
        <v>0</v>
      </c>
      <c r="H96" s="605">
        <f t="shared" si="74"/>
        <v>100</v>
      </c>
      <c r="I96" s="1167">
        <v>100</v>
      </c>
      <c r="J96" s="1145">
        <v>0</v>
      </c>
      <c r="K96" s="1152">
        <v>0</v>
      </c>
      <c r="L96" s="1207">
        <v>0</v>
      </c>
      <c r="M96" s="605">
        <f t="shared" ref="M96:M97" si="87">N96+O96+P96</f>
        <v>69</v>
      </c>
      <c r="N96" s="1167">
        <v>69</v>
      </c>
      <c r="O96" s="1145">
        <v>0</v>
      </c>
      <c r="P96" s="1152">
        <v>0</v>
      </c>
      <c r="Q96" s="1154">
        <v>0</v>
      </c>
      <c r="R96" s="831"/>
      <c r="S96" s="804"/>
    </row>
    <row r="97" spans="1:19" ht="36" x14ac:dyDescent="0.25">
      <c r="A97" s="830" t="s">
        <v>600</v>
      </c>
      <c r="B97" s="246" t="s">
        <v>257</v>
      </c>
      <c r="C97" s="1145">
        <f t="shared" si="70"/>
        <v>85</v>
      </c>
      <c r="D97" s="1167">
        <v>85</v>
      </c>
      <c r="E97" s="1145">
        <v>0</v>
      </c>
      <c r="F97" s="1152">
        <v>0</v>
      </c>
      <c r="G97" s="1162">
        <v>0</v>
      </c>
      <c r="H97" s="605">
        <f t="shared" si="74"/>
        <v>85</v>
      </c>
      <c r="I97" s="1167">
        <v>85</v>
      </c>
      <c r="J97" s="1145">
        <v>0</v>
      </c>
      <c r="K97" s="1152">
        <v>0</v>
      </c>
      <c r="L97" s="1207">
        <v>0</v>
      </c>
      <c r="M97" s="605">
        <f t="shared" si="87"/>
        <v>14.9</v>
      </c>
      <c r="N97" s="1167">
        <v>14.9</v>
      </c>
      <c r="O97" s="1145">
        <v>0</v>
      </c>
      <c r="P97" s="1152">
        <v>0</v>
      </c>
      <c r="Q97" s="1154">
        <v>0</v>
      </c>
      <c r="R97" s="831"/>
      <c r="S97" s="804"/>
    </row>
    <row r="98" spans="1:19" ht="48" x14ac:dyDescent="0.25">
      <c r="A98" s="830" t="s">
        <v>601</v>
      </c>
      <c r="B98" s="246" t="s">
        <v>602</v>
      </c>
      <c r="C98" s="1145">
        <f t="shared" si="70"/>
        <v>0</v>
      </c>
      <c r="D98" s="1167">
        <v>0</v>
      </c>
      <c r="E98" s="1145">
        <v>0</v>
      </c>
      <c r="F98" s="1152">
        <v>0</v>
      </c>
      <c r="G98" s="1162">
        <v>0</v>
      </c>
      <c r="H98" s="605">
        <f t="shared" si="74"/>
        <v>0</v>
      </c>
      <c r="I98" s="1167">
        <v>0</v>
      </c>
      <c r="J98" s="1145">
        <v>0</v>
      </c>
      <c r="K98" s="1152">
        <v>0</v>
      </c>
      <c r="L98" s="1207">
        <v>0</v>
      </c>
      <c r="M98" s="605">
        <f t="shared" si="61"/>
        <v>0</v>
      </c>
      <c r="N98" s="1167">
        <v>0</v>
      </c>
      <c r="O98" s="1145">
        <v>0</v>
      </c>
      <c r="P98" s="1152">
        <v>0</v>
      </c>
      <c r="Q98" s="1154">
        <v>0</v>
      </c>
      <c r="R98" s="831"/>
      <c r="S98" s="804"/>
    </row>
    <row r="99" spans="1:19" ht="60" x14ac:dyDescent="0.25">
      <c r="A99" s="830" t="s">
        <v>603</v>
      </c>
      <c r="B99" s="246" t="s">
        <v>604</v>
      </c>
      <c r="C99" s="1145">
        <f t="shared" si="70"/>
        <v>30</v>
      </c>
      <c r="D99" s="1167">
        <v>30</v>
      </c>
      <c r="E99" s="1145">
        <v>0</v>
      </c>
      <c r="F99" s="1152">
        <v>0</v>
      </c>
      <c r="G99" s="1162">
        <v>0</v>
      </c>
      <c r="H99" s="605">
        <f t="shared" si="74"/>
        <v>30</v>
      </c>
      <c r="I99" s="1167">
        <v>30</v>
      </c>
      <c r="J99" s="1145">
        <v>0</v>
      </c>
      <c r="K99" s="1152">
        <v>0</v>
      </c>
      <c r="L99" s="1207">
        <v>0</v>
      </c>
      <c r="M99" s="605">
        <f t="shared" si="61"/>
        <v>0</v>
      </c>
      <c r="N99" s="1167">
        <v>0</v>
      </c>
      <c r="O99" s="1145">
        <v>0</v>
      </c>
      <c r="P99" s="1152">
        <v>0</v>
      </c>
      <c r="Q99" s="1154">
        <v>0</v>
      </c>
      <c r="R99" s="831"/>
      <c r="S99" s="804"/>
    </row>
    <row r="100" spans="1:19" ht="36" x14ac:dyDescent="0.25">
      <c r="A100" s="830" t="s">
        <v>605</v>
      </c>
      <c r="B100" s="246" t="s">
        <v>606</v>
      </c>
      <c r="C100" s="1145">
        <f t="shared" si="70"/>
        <v>50</v>
      </c>
      <c r="D100" s="1167">
        <v>50</v>
      </c>
      <c r="E100" s="1145">
        <v>0</v>
      </c>
      <c r="F100" s="1152">
        <v>0</v>
      </c>
      <c r="G100" s="1162">
        <v>0</v>
      </c>
      <c r="H100" s="605">
        <f t="shared" si="74"/>
        <v>50</v>
      </c>
      <c r="I100" s="1167">
        <v>50</v>
      </c>
      <c r="J100" s="1145">
        <v>0</v>
      </c>
      <c r="K100" s="1152">
        <v>0</v>
      </c>
      <c r="L100" s="1207">
        <v>0</v>
      </c>
      <c r="M100" s="605">
        <f t="shared" si="61"/>
        <v>0</v>
      </c>
      <c r="N100" s="1167">
        <v>0</v>
      </c>
      <c r="O100" s="1145">
        <v>0</v>
      </c>
      <c r="P100" s="1152">
        <v>0</v>
      </c>
      <c r="Q100" s="1154">
        <v>0</v>
      </c>
      <c r="R100" s="831"/>
      <c r="S100" s="804"/>
    </row>
    <row r="101" spans="1:19" ht="60" x14ac:dyDescent="0.25">
      <c r="A101" s="841"/>
      <c r="B101" s="910" t="s">
        <v>19</v>
      </c>
      <c r="C101" s="1214">
        <f t="shared" ref="C101:C110" si="88">SUM(D101:G101)</f>
        <v>570</v>
      </c>
      <c r="D101" s="752">
        <f>D102+D105+D108+D110</f>
        <v>70</v>
      </c>
      <c r="E101" s="1132">
        <f t="shared" ref="E101:G101" si="89">E102+E105+E108+E110</f>
        <v>500</v>
      </c>
      <c r="F101" s="1132">
        <f t="shared" si="89"/>
        <v>0</v>
      </c>
      <c r="G101" s="1133">
        <f t="shared" si="89"/>
        <v>0</v>
      </c>
      <c r="H101" s="603">
        <f t="shared" ref="H101:H110" si="90">SUM(I101:L101)</f>
        <v>270</v>
      </c>
      <c r="I101" s="1132">
        <f t="shared" ref="I101:L101" si="91">I102+I105+I108+I110</f>
        <v>70</v>
      </c>
      <c r="J101" s="1132">
        <f t="shared" si="91"/>
        <v>200</v>
      </c>
      <c r="K101" s="1132">
        <f t="shared" si="91"/>
        <v>0</v>
      </c>
      <c r="L101" s="1228">
        <f t="shared" si="91"/>
        <v>0</v>
      </c>
      <c r="M101" s="1039">
        <f t="shared" ref="M101:M110" si="92">SUM(N101:Q101)</f>
        <v>0</v>
      </c>
      <c r="N101" s="752">
        <f t="shared" ref="N101:Q101" si="93">N102+N105+N108+N110</f>
        <v>0</v>
      </c>
      <c r="O101" s="1132">
        <f t="shared" si="93"/>
        <v>0</v>
      </c>
      <c r="P101" s="1132">
        <f t="shared" si="93"/>
        <v>0</v>
      </c>
      <c r="Q101" s="960">
        <f t="shared" si="93"/>
        <v>0</v>
      </c>
      <c r="R101" s="825">
        <f>M101/C101*100</f>
        <v>0</v>
      </c>
      <c r="S101" s="804"/>
    </row>
    <row r="102" spans="1:19" ht="24" x14ac:dyDescent="0.25">
      <c r="A102" s="842"/>
      <c r="B102" s="903" t="s">
        <v>607</v>
      </c>
      <c r="C102" s="1222">
        <f t="shared" si="88"/>
        <v>560</v>
      </c>
      <c r="D102" s="1229">
        <f>SUM(D103:D104)</f>
        <v>60</v>
      </c>
      <c r="E102" s="1147">
        <f t="shared" ref="E102:G102" si="94">SUM(E103:E104)</f>
        <v>500</v>
      </c>
      <c r="F102" s="1147">
        <f t="shared" si="94"/>
        <v>0</v>
      </c>
      <c r="G102" s="1224">
        <f t="shared" si="94"/>
        <v>0</v>
      </c>
      <c r="H102" s="1225">
        <f t="shared" si="90"/>
        <v>260</v>
      </c>
      <c r="I102" s="1229">
        <f t="shared" ref="I102:L102" si="95">SUM(I103:I104)</f>
        <v>60</v>
      </c>
      <c r="J102" s="1147">
        <f t="shared" si="95"/>
        <v>200</v>
      </c>
      <c r="K102" s="1147">
        <f t="shared" si="95"/>
        <v>0</v>
      </c>
      <c r="L102" s="1226">
        <f t="shared" si="95"/>
        <v>0</v>
      </c>
      <c r="M102" s="1225">
        <f t="shared" si="92"/>
        <v>0</v>
      </c>
      <c r="N102" s="1229">
        <f t="shared" ref="N102:Q102" si="96">SUM(N103:N104)</f>
        <v>0</v>
      </c>
      <c r="O102" s="1147">
        <f t="shared" si="96"/>
        <v>0</v>
      </c>
      <c r="P102" s="1147">
        <f t="shared" si="96"/>
        <v>0</v>
      </c>
      <c r="Q102" s="1149">
        <f t="shared" si="96"/>
        <v>0</v>
      </c>
      <c r="R102" s="924"/>
      <c r="S102" s="804"/>
    </row>
    <row r="103" spans="1:19" ht="24" x14ac:dyDescent="0.25">
      <c r="A103" s="843" t="s">
        <v>26</v>
      </c>
      <c r="B103" s="904" t="s">
        <v>97</v>
      </c>
      <c r="C103" s="1151">
        <f t="shared" si="88"/>
        <v>60</v>
      </c>
      <c r="D103" s="802">
        <v>60</v>
      </c>
      <c r="E103" s="802">
        <v>0</v>
      </c>
      <c r="F103" s="802">
        <v>0</v>
      </c>
      <c r="G103" s="1150">
        <v>0</v>
      </c>
      <c r="H103" s="945">
        <f t="shared" si="90"/>
        <v>60</v>
      </c>
      <c r="I103" s="802">
        <v>60</v>
      </c>
      <c r="J103" s="802">
        <v>0</v>
      </c>
      <c r="K103" s="802">
        <v>0</v>
      </c>
      <c r="L103" s="962">
        <v>0</v>
      </c>
      <c r="M103" s="945">
        <f t="shared" si="92"/>
        <v>0</v>
      </c>
      <c r="N103" s="802">
        <v>0</v>
      </c>
      <c r="O103" s="802">
        <v>0</v>
      </c>
      <c r="P103" s="802">
        <v>0</v>
      </c>
      <c r="Q103" s="962">
        <v>0</v>
      </c>
      <c r="R103" s="925"/>
      <c r="S103" s="804"/>
    </row>
    <row r="104" spans="1:19" ht="108" x14ac:dyDescent="0.25">
      <c r="A104" s="843" t="s">
        <v>27</v>
      </c>
      <c r="B104" s="904" t="s">
        <v>608</v>
      </c>
      <c r="C104" s="1151">
        <f t="shared" si="88"/>
        <v>500</v>
      </c>
      <c r="D104" s="802">
        <v>0</v>
      </c>
      <c r="E104" s="802">
        <v>500</v>
      </c>
      <c r="F104" s="802">
        <v>0</v>
      </c>
      <c r="G104" s="1150">
        <v>0</v>
      </c>
      <c r="H104" s="945">
        <f t="shared" si="90"/>
        <v>200</v>
      </c>
      <c r="I104" s="802">
        <v>0</v>
      </c>
      <c r="J104" s="802">
        <v>200</v>
      </c>
      <c r="K104" s="802">
        <v>0</v>
      </c>
      <c r="L104" s="962">
        <v>0</v>
      </c>
      <c r="M104" s="945">
        <f t="shared" si="92"/>
        <v>0</v>
      </c>
      <c r="N104" s="802">
        <v>0</v>
      </c>
      <c r="O104" s="802">
        <v>0</v>
      </c>
      <c r="P104" s="802">
        <v>0</v>
      </c>
      <c r="Q104" s="962">
        <v>0</v>
      </c>
      <c r="R104" s="925"/>
      <c r="S104" s="804"/>
    </row>
    <row r="105" spans="1:19" ht="36" x14ac:dyDescent="0.25">
      <c r="A105" s="843"/>
      <c r="B105" s="903" t="s">
        <v>609</v>
      </c>
      <c r="C105" s="1222">
        <f t="shared" si="88"/>
        <v>0</v>
      </c>
      <c r="D105" s="1147">
        <f>SUM(D106:D107)</f>
        <v>0</v>
      </c>
      <c r="E105" s="1147">
        <f t="shared" ref="E105:G105" si="97">SUM(E106:E107)</f>
        <v>0</v>
      </c>
      <c r="F105" s="1147">
        <f t="shared" si="97"/>
        <v>0</v>
      </c>
      <c r="G105" s="1148">
        <f t="shared" si="97"/>
        <v>0</v>
      </c>
      <c r="H105" s="1225">
        <f t="shared" si="90"/>
        <v>0</v>
      </c>
      <c r="I105" s="1147">
        <f t="shared" ref="I105:L105" si="98">SUM(I106:I107)</f>
        <v>0</v>
      </c>
      <c r="J105" s="1147">
        <f t="shared" si="98"/>
        <v>0</v>
      </c>
      <c r="K105" s="1147">
        <f t="shared" si="98"/>
        <v>0</v>
      </c>
      <c r="L105" s="1149">
        <f t="shared" si="98"/>
        <v>0</v>
      </c>
      <c r="M105" s="1225">
        <f t="shared" si="92"/>
        <v>0</v>
      </c>
      <c r="N105" s="1147">
        <f t="shared" ref="N105:Q105" si="99">SUM(N106:N107)</f>
        <v>0</v>
      </c>
      <c r="O105" s="1147">
        <f t="shared" si="99"/>
        <v>0</v>
      </c>
      <c r="P105" s="1147">
        <f t="shared" si="99"/>
        <v>0</v>
      </c>
      <c r="Q105" s="1149">
        <f t="shared" si="99"/>
        <v>0</v>
      </c>
      <c r="R105" s="924"/>
      <c r="S105" s="804"/>
    </row>
    <row r="106" spans="1:19" ht="48" x14ac:dyDescent="0.25">
      <c r="A106" s="843" t="s">
        <v>34</v>
      </c>
      <c r="B106" s="904" t="s">
        <v>610</v>
      </c>
      <c r="C106" s="1151">
        <f t="shared" si="88"/>
        <v>0</v>
      </c>
      <c r="D106" s="802">
        <v>0</v>
      </c>
      <c r="E106" s="802">
        <v>0</v>
      </c>
      <c r="F106" s="802">
        <v>0</v>
      </c>
      <c r="G106" s="1150">
        <v>0</v>
      </c>
      <c r="H106" s="945">
        <f t="shared" si="90"/>
        <v>0</v>
      </c>
      <c r="I106" s="802">
        <v>0</v>
      </c>
      <c r="J106" s="802">
        <v>0</v>
      </c>
      <c r="K106" s="802">
        <v>0</v>
      </c>
      <c r="L106" s="962">
        <v>0</v>
      </c>
      <c r="M106" s="945">
        <f t="shared" si="92"/>
        <v>0</v>
      </c>
      <c r="N106" s="802">
        <v>0</v>
      </c>
      <c r="O106" s="802">
        <v>0</v>
      </c>
      <c r="P106" s="802">
        <v>0</v>
      </c>
      <c r="Q106" s="962">
        <v>0</v>
      </c>
      <c r="R106" s="925"/>
      <c r="S106" s="804"/>
    </row>
    <row r="107" spans="1:19" ht="36" x14ac:dyDescent="0.25">
      <c r="A107" s="843" t="s">
        <v>115</v>
      </c>
      <c r="B107" s="246" t="s">
        <v>611</v>
      </c>
      <c r="C107" s="1151">
        <f t="shared" si="88"/>
        <v>0</v>
      </c>
      <c r="D107" s="802">
        <v>0</v>
      </c>
      <c r="E107" s="802">
        <v>0</v>
      </c>
      <c r="F107" s="802">
        <v>0</v>
      </c>
      <c r="G107" s="1150">
        <v>0</v>
      </c>
      <c r="H107" s="945">
        <f t="shared" si="90"/>
        <v>0</v>
      </c>
      <c r="I107" s="802">
        <v>0</v>
      </c>
      <c r="J107" s="802">
        <v>0</v>
      </c>
      <c r="K107" s="802">
        <v>0</v>
      </c>
      <c r="L107" s="962">
        <v>0</v>
      </c>
      <c r="M107" s="945">
        <f t="shared" si="92"/>
        <v>0</v>
      </c>
      <c r="N107" s="802">
        <v>0</v>
      </c>
      <c r="O107" s="802">
        <v>0</v>
      </c>
      <c r="P107" s="802">
        <v>0</v>
      </c>
      <c r="Q107" s="962">
        <v>0</v>
      </c>
      <c r="R107" s="925"/>
      <c r="S107" s="804"/>
    </row>
    <row r="108" spans="1:19" x14ac:dyDescent="0.25">
      <c r="A108" s="843"/>
      <c r="B108" s="903" t="s">
        <v>612</v>
      </c>
      <c r="C108" s="1222">
        <f t="shared" si="88"/>
        <v>0</v>
      </c>
      <c r="D108" s="1147">
        <f>SUM(D109)</f>
        <v>0</v>
      </c>
      <c r="E108" s="1147">
        <f t="shared" ref="E108:G108" si="100">SUM(E109)</f>
        <v>0</v>
      </c>
      <c r="F108" s="1147">
        <f t="shared" si="100"/>
        <v>0</v>
      </c>
      <c r="G108" s="1148">
        <f t="shared" si="100"/>
        <v>0</v>
      </c>
      <c r="H108" s="1225">
        <f t="shared" si="90"/>
        <v>0</v>
      </c>
      <c r="I108" s="1147">
        <f t="shared" ref="I108:L108" si="101">SUM(I109)</f>
        <v>0</v>
      </c>
      <c r="J108" s="1147">
        <f t="shared" si="101"/>
        <v>0</v>
      </c>
      <c r="K108" s="1147">
        <f t="shared" si="101"/>
        <v>0</v>
      </c>
      <c r="L108" s="1149">
        <f t="shared" si="101"/>
        <v>0</v>
      </c>
      <c r="M108" s="1225">
        <f t="shared" si="92"/>
        <v>0</v>
      </c>
      <c r="N108" s="1147">
        <f t="shared" ref="N108:Q108" si="102">SUM(N109)</f>
        <v>0</v>
      </c>
      <c r="O108" s="1147">
        <f t="shared" si="102"/>
        <v>0</v>
      </c>
      <c r="P108" s="1147">
        <f t="shared" si="102"/>
        <v>0</v>
      </c>
      <c r="Q108" s="1149">
        <f t="shared" si="102"/>
        <v>0</v>
      </c>
      <c r="R108" s="924"/>
      <c r="S108" s="804"/>
    </row>
    <row r="109" spans="1:19" ht="36" x14ac:dyDescent="0.25">
      <c r="A109" s="843" t="s">
        <v>40</v>
      </c>
      <c r="B109" s="246" t="s">
        <v>203</v>
      </c>
      <c r="C109" s="1151">
        <f t="shared" si="88"/>
        <v>0</v>
      </c>
      <c r="D109" s="802">
        <v>0</v>
      </c>
      <c r="E109" s="802">
        <v>0</v>
      </c>
      <c r="F109" s="802">
        <v>0</v>
      </c>
      <c r="G109" s="1150">
        <v>0</v>
      </c>
      <c r="H109" s="945">
        <f t="shared" si="90"/>
        <v>0</v>
      </c>
      <c r="I109" s="802">
        <v>0</v>
      </c>
      <c r="J109" s="802">
        <v>0</v>
      </c>
      <c r="K109" s="802">
        <v>0</v>
      </c>
      <c r="L109" s="962">
        <v>0</v>
      </c>
      <c r="M109" s="945">
        <f t="shared" si="92"/>
        <v>0</v>
      </c>
      <c r="N109" s="802">
        <v>0</v>
      </c>
      <c r="O109" s="802">
        <v>0</v>
      </c>
      <c r="P109" s="802">
        <v>0</v>
      </c>
      <c r="Q109" s="962">
        <v>0</v>
      </c>
      <c r="R109" s="925"/>
      <c r="S109" s="804"/>
    </row>
    <row r="110" spans="1:19" ht="24.75" x14ac:dyDescent="0.25">
      <c r="A110" s="61"/>
      <c r="B110" s="917" t="s">
        <v>613</v>
      </c>
      <c r="C110" s="1222">
        <f t="shared" si="88"/>
        <v>10</v>
      </c>
      <c r="D110" s="1147">
        <f>SUM(D111)</f>
        <v>10</v>
      </c>
      <c r="E110" s="1147">
        <f t="shared" ref="E110:G110" si="103">SUM(E111)</f>
        <v>0</v>
      </c>
      <c r="F110" s="1147">
        <f t="shared" si="103"/>
        <v>0</v>
      </c>
      <c r="G110" s="1148">
        <f t="shared" si="103"/>
        <v>0</v>
      </c>
      <c r="H110" s="1225">
        <f t="shared" si="90"/>
        <v>10</v>
      </c>
      <c r="I110" s="1147">
        <f t="shared" ref="I110:L110" si="104">SUM(I111)</f>
        <v>10</v>
      </c>
      <c r="J110" s="1147">
        <f t="shared" si="104"/>
        <v>0</v>
      </c>
      <c r="K110" s="1147">
        <f t="shared" si="104"/>
        <v>0</v>
      </c>
      <c r="L110" s="1149">
        <f t="shared" si="104"/>
        <v>0</v>
      </c>
      <c r="M110" s="1225">
        <f t="shared" si="92"/>
        <v>0</v>
      </c>
      <c r="N110" s="1147">
        <f t="shared" ref="N110:Q110" si="105">SUM(N111)</f>
        <v>0</v>
      </c>
      <c r="O110" s="1147">
        <f t="shared" si="105"/>
        <v>0</v>
      </c>
      <c r="P110" s="1147">
        <f t="shared" si="105"/>
        <v>0</v>
      </c>
      <c r="Q110" s="1149">
        <f t="shared" si="105"/>
        <v>0</v>
      </c>
      <c r="R110" s="924"/>
      <c r="S110" s="804"/>
    </row>
    <row r="111" spans="1:19" ht="36" x14ac:dyDescent="0.25">
      <c r="A111" s="61" t="s">
        <v>50</v>
      </c>
      <c r="B111" s="246" t="s">
        <v>614</v>
      </c>
      <c r="C111" s="1151">
        <f>D111</f>
        <v>10</v>
      </c>
      <c r="D111" s="802">
        <v>10</v>
      </c>
      <c r="E111" s="277">
        <v>0</v>
      </c>
      <c r="F111" s="277">
        <v>0</v>
      </c>
      <c r="G111" s="1230">
        <v>0</v>
      </c>
      <c r="H111" s="605">
        <f t="shared" ref="H111:H124" si="106">I111</f>
        <v>10</v>
      </c>
      <c r="I111" s="802">
        <v>10</v>
      </c>
      <c r="J111" s="277">
        <v>0</v>
      </c>
      <c r="K111" s="277">
        <v>0</v>
      </c>
      <c r="L111" s="963">
        <v>0</v>
      </c>
      <c r="M111" s="945">
        <f>N111</f>
        <v>0</v>
      </c>
      <c r="N111" s="802">
        <v>0</v>
      </c>
      <c r="O111" s="277">
        <v>0</v>
      </c>
      <c r="P111" s="277">
        <v>0</v>
      </c>
      <c r="Q111" s="963">
        <v>0</v>
      </c>
      <c r="R111" s="926"/>
      <c r="S111" s="804"/>
    </row>
    <row r="112" spans="1:19" ht="84" x14ac:dyDescent="0.25">
      <c r="A112" s="61"/>
      <c r="B112" s="247" t="s">
        <v>615</v>
      </c>
      <c r="C112" s="604">
        <f>SUM(D112:G112)</f>
        <v>60</v>
      </c>
      <c r="D112" s="462">
        <f>SUM(D113)</f>
        <v>60</v>
      </c>
      <c r="E112" s="462">
        <f t="shared" ref="E112:G112" si="107">SUM(E113)</f>
        <v>0</v>
      </c>
      <c r="F112" s="462">
        <f t="shared" si="107"/>
        <v>0</v>
      </c>
      <c r="G112" s="1240">
        <f t="shared" si="107"/>
        <v>0</v>
      </c>
      <c r="H112" s="603">
        <f>SUM(I112:L112)</f>
        <v>188.7</v>
      </c>
      <c r="I112" s="462">
        <f t="shared" ref="I112:L112" si="108">SUM(I113)</f>
        <v>188.7</v>
      </c>
      <c r="J112" s="462">
        <f t="shared" si="108"/>
        <v>0</v>
      </c>
      <c r="K112" s="462">
        <f t="shared" si="108"/>
        <v>0</v>
      </c>
      <c r="L112" s="960">
        <f t="shared" si="108"/>
        <v>0</v>
      </c>
      <c r="M112" s="603">
        <f>SUM(N112:Q112)</f>
        <v>131.4</v>
      </c>
      <c r="N112" s="462">
        <f t="shared" ref="N112:Q112" si="109">SUM(N113)</f>
        <v>131.4</v>
      </c>
      <c r="O112" s="462">
        <f t="shared" si="109"/>
        <v>0</v>
      </c>
      <c r="P112" s="462">
        <f t="shared" si="109"/>
        <v>0</v>
      </c>
      <c r="Q112" s="960">
        <f t="shared" si="109"/>
        <v>0</v>
      </c>
      <c r="R112" s="927">
        <f>M112/C112*100</f>
        <v>219</v>
      </c>
      <c r="S112" s="804"/>
    </row>
    <row r="113" spans="1:19" ht="48" x14ac:dyDescent="0.25">
      <c r="A113" s="61"/>
      <c r="B113" s="902" t="s">
        <v>631</v>
      </c>
      <c r="C113" s="1139">
        <f>SUM(D113:G113)</f>
        <v>60</v>
      </c>
      <c r="D113" s="1140">
        <f>SUM(D114:D115)</f>
        <v>60</v>
      </c>
      <c r="E113" s="1140">
        <f t="shared" ref="E113:G113" si="110">SUM(E114:E115)</f>
        <v>0</v>
      </c>
      <c r="F113" s="1140">
        <f t="shared" si="110"/>
        <v>0</v>
      </c>
      <c r="G113" s="1201">
        <f t="shared" si="110"/>
        <v>0</v>
      </c>
      <c r="H113" s="1142">
        <f>SUM(I113:L113)</f>
        <v>188.7</v>
      </c>
      <c r="I113" s="1140">
        <f t="shared" ref="I113:L113" si="111">SUM(I114:I115)</f>
        <v>188.7</v>
      </c>
      <c r="J113" s="1140">
        <f t="shared" si="111"/>
        <v>0</v>
      </c>
      <c r="K113" s="1140">
        <f t="shared" si="111"/>
        <v>0</v>
      </c>
      <c r="L113" s="1144">
        <f t="shared" si="111"/>
        <v>0</v>
      </c>
      <c r="M113" s="1142">
        <f>SUM(N113:Q113)</f>
        <v>131.4</v>
      </c>
      <c r="N113" s="1140">
        <f t="shared" ref="N113:Q113" si="112">SUM(N114:N115)</f>
        <v>131.4</v>
      </c>
      <c r="O113" s="1140">
        <f t="shared" si="112"/>
        <v>0</v>
      </c>
      <c r="P113" s="1140">
        <f t="shared" si="112"/>
        <v>0</v>
      </c>
      <c r="Q113" s="1144">
        <f t="shared" si="112"/>
        <v>0</v>
      </c>
      <c r="R113" s="676"/>
      <c r="S113" s="804"/>
    </row>
    <row r="114" spans="1:19" ht="36" x14ac:dyDescent="0.25">
      <c r="A114" s="844" t="s">
        <v>26</v>
      </c>
      <c r="B114" s="248" t="s">
        <v>616</v>
      </c>
      <c r="C114" s="1151">
        <f>SUM(D114:G114)</f>
        <v>0</v>
      </c>
      <c r="D114" s="802">
        <v>0</v>
      </c>
      <c r="E114" s="802">
        <v>0</v>
      </c>
      <c r="F114" s="802">
        <v>0</v>
      </c>
      <c r="G114" s="1150">
        <v>0</v>
      </c>
      <c r="H114" s="945">
        <f>SUM(I114:L114)</f>
        <v>0</v>
      </c>
      <c r="I114" s="802">
        <v>0</v>
      </c>
      <c r="J114" s="802">
        <v>0</v>
      </c>
      <c r="K114" s="802">
        <v>0</v>
      </c>
      <c r="L114" s="962">
        <v>0</v>
      </c>
      <c r="M114" s="945">
        <v>0</v>
      </c>
      <c r="N114" s="802">
        <v>0</v>
      </c>
      <c r="O114" s="802">
        <v>0</v>
      </c>
      <c r="P114" s="802">
        <v>0</v>
      </c>
      <c r="Q114" s="962">
        <v>0</v>
      </c>
      <c r="R114" s="816"/>
      <c r="S114" s="804"/>
    </row>
    <row r="115" spans="1:19" ht="36" x14ac:dyDescent="0.25">
      <c r="A115" s="845" t="s">
        <v>27</v>
      </c>
      <c r="B115" s="248" t="s">
        <v>617</v>
      </c>
      <c r="C115" s="1151">
        <f>SUM(D115:G115)</f>
        <v>60</v>
      </c>
      <c r="D115" s="802">
        <f>SUM(D116:D124)</f>
        <v>60</v>
      </c>
      <c r="E115" s="802">
        <f>SUM(E116:E124)</f>
        <v>0</v>
      </c>
      <c r="F115" s="802">
        <f>SUM(F116:F124)</f>
        <v>0</v>
      </c>
      <c r="G115" s="1150">
        <f>SUM(G116:G124)</f>
        <v>0</v>
      </c>
      <c r="H115" s="945">
        <f>SUM(I115:L115)</f>
        <v>188.7</v>
      </c>
      <c r="I115" s="802">
        <f>SUM(I116:I124)</f>
        <v>188.7</v>
      </c>
      <c r="J115" s="802">
        <f>SUM(J116:J124)</f>
        <v>0</v>
      </c>
      <c r="K115" s="802">
        <f>SUM(K116:K124)</f>
        <v>0</v>
      </c>
      <c r="L115" s="962">
        <f>SUM(L116:L124)</f>
        <v>0</v>
      </c>
      <c r="M115" s="945">
        <f>SUM(N115:Q115)</f>
        <v>131.4</v>
      </c>
      <c r="N115" s="802">
        <f>SUM(N116:N124)</f>
        <v>131.4</v>
      </c>
      <c r="O115" s="802">
        <f>SUM(O116:O124)</f>
        <v>0</v>
      </c>
      <c r="P115" s="802">
        <f>SUM(P116:P124)</f>
        <v>0</v>
      </c>
      <c r="Q115" s="962">
        <f>SUM(Q116:Q124)</f>
        <v>0</v>
      </c>
      <c r="R115" s="816"/>
      <c r="S115" s="804"/>
    </row>
    <row r="116" spans="1:19" ht="24" x14ac:dyDescent="0.25">
      <c r="A116" s="61" t="s">
        <v>440</v>
      </c>
      <c r="B116" s="248" t="s">
        <v>206</v>
      </c>
      <c r="C116" s="1151">
        <f t="shared" ref="C116:C124" si="113">D116</f>
        <v>5</v>
      </c>
      <c r="D116" s="802">
        <v>5</v>
      </c>
      <c r="E116" s="802">
        <v>0</v>
      </c>
      <c r="F116" s="802">
        <v>0</v>
      </c>
      <c r="G116" s="1150">
        <v>0</v>
      </c>
      <c r="H116" s="945">
        <f t="shared" si="106"/>
        <v>5</v>
      </c>
      <c r="I116" s="802">
        <v>5</v>
      </c>
      <c r="J116" s="802">
        <v>0</v>
      </c>
      <c r="K116" s="802">
        <v>0</v>
      </c>
      <c r="L116" s="962">
        <v>0</v>
      </c>
      <c r="M116" s="945">
        <f t="shared" ref="M116:M124" si="114">N116</f>
        <v>0</v>
      </c>
      <c r="N116" s="802">
        <v>0</v>
      </c>
      <c r="O116" s="802">
        <v>0</v>
      </c>
      <c r="P116" s="802">
        <v>0</v>
      </c>
      <c r="Q116" s="962">
        <v>0</v>
      </c>
      <c r="R116" s="925"/>
      <c r="S116" s="804"/>
    </row>
    <row r="117" spans="1:19" ht="24" x14ac:dyDescent="0.25">
      <c r="A117" s="61" t="s">
        <v>441</v>
      </c>
      <c r="B117" s="248" t="s">
        <v>207</v>
      </c>
      <c r="C117" s="1151">
        <f t="shared" si="113"/>
        <v>5</v>
      </c>
      <c r="D117" s="802">
        <v>5</v>
      </c>
      <c r="E117" s="802">
        <v>0</v>
      </c>
      <c r="F117" s="802">
        <v>0</v>
      </c>
      <c r="G117" s="1150">
        <v>0</v>
      </c>
      <c r="H117" s="945">
        <f t="shared" si="106"/>
        <v>10</v>
      </c>
      <c r="I117" s="802">
        <v>10</v>
      </c>
      <c r="J117" s="802">
        <v>0</v>
      </c>
      <c r="K117" s="802">
        <v>0</v>
      </c>
      <c r="L117" s="962">
        <v>0</v>
      </c>
      <c r="M117" s="945">
        <f t="shared" si="114"/>
        <v>6</v>
      </c>
      <c r="N117" s="802">
        <v>6</v>
      </c>
      <c r="O117" s="802">
        <v>0</v>
      </c>
      <c r="P117" s="802">
        <v>0</v>
      </c>
      <c r="Q117" s="962">
        <v>0</v>
      </c>
      <c r="R117" s="925"/>
      <c r="S117" s="804"/>
    </row>
    <row r="118" spans="1:19" ht="36" x14ac:dyDescent="0.25">
      <c r="A118" s="61" t="s">
        <v>632</v>
      </c>
      <c r="B118" s="248" t="s">
        <v>209</v>
      </c>
      <c r="C118" s="1151">
        <f t="shared" si="113"/>
        <v>5</v>
      </c>
      <c r="D118" s="802">
        <v>5</v>
      </c>
      <c r="E118" s="802">
        <v>0</v>
      </c>
      <c r="F118" s="802">
        <v>0</v>
      </c>
      <c r="G118" s="1150">
        <v>0</v>
      </c>
      <c r="H118" s="945">
        <f t="shared" si="106"/>
        <v>5</v>
      </c>
      <c r="I118" s="802">
        <v>5</v>
      </c>
      <c r="J118" s="802">
        <v>0</v>
      </c>
      <c r="K118" s="802">
        <v>0</v>
      </c>
      <c r="L118" s="962">
        <v>0</v>
      </c>
      <c r="M118" s="945">
        <f t="shared" si="114"/>
        <v>0</v>
      </c>
      <c r="N118" s="802">
        <v>0</v>
      </c>
      <c r="O118" s="802">
        <v>0</v>
      </c>
      <c r="P118" s="802">
        <v>0</v>
      </c>
      <c r="Q118" s="962">
        <v>0</v>
      </c>
      <c r="R118" s="925"/>
      <c r="S118" s="804"/>
    </row>
    <row r="119" spans="1:19" ht="60" x14ac:dyDescent="0.25">
      <c r="A119" s="61" t="s">
        <v>633</v>
      </c>
      <c r="B119" s="248" t="s">
        <v>208</v>
      </c>
      <c r="C119" s="1151">
        <f t="shared" si="113"/>
        <v>5</v>
      </c>
      <c r="D119" s="802">
        <v>5</v>
      </c>
      <c r="E119" s="802">
        <v>0</v>
      </c>
      <c r="F119" s="802">
        <v>0</v>
      </c>
      <c r="G119" s="1150">
        <v>0</v>
      </c>
      <c r="H119" s="945">
        <f t="shared" si="106"/>
        <v>5</v>
      </c>
      <c r="I119" s="802">
        <v>5</v>
      </c>
      <c r="J119" s="802">
        <v>0</v>
      </c>
      <c r="K119" s="802">
        <v>0</v>
      </c>
      <c r="L119" s="962">
        <v>0</v>
      </c>
      <c r="M119" s="945">
        <f t="shared" si="114"/>
        <v>0</v>
      </c>
      <c r="N119" s="802">
        <v>0</v>
      </c>
      <c r="O119" s="802">
        <v>0</v>
      </c>
      <c r="P119" s="802">
        <v>0</v>
      </c>
      <c r="Q119" s="962">
        <v>0</v>
      </c>
      <c r="R119" s="925"/>
      <c r="S119" s="804"/>
    </row>
    <row r="120" spans="1:19" ht="132" x14ac:dyDescent="0.25">
      <c r="A120" s="61" t="s">
        <v>634</v>
      </c>
      <c r="B120" s="248" t="s">
        <v>210</v>
      </c>
      <c r="C120" s="1151">
        <f t="shared" si="113"/>
        <v>10</v>
      </c>
      <c r="D120" s="802">
        <v>10</v>
      </c>
      <c r="E120" s="802">
        <v>0</v>
      </c>
      <c r="F120" s="802">
        <v>0</v>
      </c>
      <c r="G120" s="1150">
        <v>0</v>
      </c>
      <c r="H120" s="945">
        <f t="shared" si="106"/>
        <v>90</v>
      </c>
      <c r="I120" s="802">
        <v>90</v>
      </c>
      <c r="J120" s="802">
        <v>0</v>
      </c>
      <c r="K120" s="802">
        <v>0</v>
      </c>
      <c r="L120" s="962">
        <v>0</v>
      </c>
      <c r="M120" s="945">
        <f t="shared" si="114"/>
        <v>84.7</v>
      </c>
      <c r="N120" s="802">
        <v>84.7</v>
      </c>
      <c r="O120" s="802">
        <v>0</v>
      </c>
      <c r="P120" s="802">
        <v>0</v>
      </c>
      <c r="Q120" s="962">
        <v>0</v>
      </c>
      <c r="R120" s="925"/>
      <c r="S120" s="804"/>
    </row>
    <row r="121" spans="1:19" ht="120" x14ac:dyDescent="0.25">
      <c r="A121" s="61" t="s">
        <v>635</v>
      </c>
      <c r="B121" s="248" t="s">
        <v>211</v>
      </c>
      <c r="C121" s="1151">
        <f t="shared" si="113"/>
        <v>5</v>
      </c>
      <c r="D121" s="802">
        <v>5</v>
      </c>
      <c r="E121" s="802">
        <v>0</v>
      </c>
      <c r="F121" s="802">
        <v>0</v>
      </c>
      <c r="G121" s="1150">
        <v>0</v>
      </c>
      <c r="H121" s="945">
        <f t="shared" si="106"/>
        <v>13.7</v>
      </c>
      <c r="I121" s="802">
        <v>13.7</v>
      </c>
      <c r="J121" s="802">
        <v>0</v>
      </c>
      <c r="K121" s="802">
        <v>0</v>
      </c>
      <c r="L121" s="962"/>
      <c r="M121" s="945">
        <f t="shared" si="114"/>
        <v>0</v>
      </c>
      <c r="N121" s="802">
        <v>0</v>
      </c>
      <c r="O121" s="802">
        <v>0</v>
      </c>
      <c r="P121" s="802">
        <v>0</v>
      </c>
      <c r="Q121" s="962">
        <v>0</v>
      </c>
      <c r="R121" s="925"/>
      <c r="S121" s="804"/>
    </row>
    <row r="122" spans="1:19" ht="96" x14ac:dyDescent="0.25">
      <c r="A122" s="61" t="s">
        <v>636</v>
      </c>
      <c r="B122" s="248" t="s">
        <v>212</v>
      </c>
      <c r="C122" s="1151">
        <f t="shared" si="113"/>
        <v>10</v>
      </c>
      <c r="D122" s="802">
        <v>10</v>
      </c>
      <c r="E122" s="802">
        <v>0</v>
      </c>
      <c r="F122" s="802">
        <v>0</v>
      </c>
      <c r="G122" s="1150">
        <v>0</v>
      </c>
      <c r="H122" s="945">
        <f t="shared" si="106"/>
        <v>10</v>
      </c>
      <c r="I122" s="802">
        <v>10</v>
      </c>
      <c r="J122" s="802">
        <v>0</v>
      </c>
      <c r="K122" s="802">
        <v>0</v>
      </c>
      <c r="L122" s="962">
        <v>0</v>
      </c>
      <c r="M122" s="945">
        <f t="shared" si="114"/>
        <v>0</v>
      </c>
      <c r="N122" s="802">
        <v>0</v>
      </c>
      <c r="O122" s="802">
        <v>0</v>
      </c>
      <c r="P122" s="802">
        <v>0</v>
      </c>
      <c r="Q122" s="962">
        <v>0</v>
      </c>
      <c r="R122" s="925"/>
      <c r="S122" s="804"/>
    </row>
    <row r="123" spans="1:19" ht="120" x14ac:dyDescent="0.25">
      <c r="A123" s="61" t="s">
        <v>637</v>
      </c>
      <c r="B123" s="248" t="s">
        <v>213</v>
      </c>
      <c r="C123" s="1151">
        <f t="shared" si="113"/>
        <v>15</v>
      </c>
      <c r="D123" s="802">
        <v>15</v>
      </c>
      <c r="E123" s="802">
        <v>0</v>
      </c>
      <c r="F123" s="802">
        <v>0</v>
      </c>
      <c r="G123" s="1150">
        <v>0</v>
      </c>
      <c r="H123" s="945">
        <f t="shared" si="106"/>
        <v>50</v>
      </c>
      <c r="I123" s="802">
        <v>50</v>
      </c>
      <c r="J123" s="802">
        <v>0</v>
      </c>
      <c r="K123" s="802">
        <v>0</v>
      </c>
      <c r="L123" s="962">
        <v>0</v>
      </c>
      <c r="M123" s="945">
        <f t="shared" si="114"/>
        <v>40.700000000000003</v>
      </c>
      <c r="N123" s="802">
        <v>40.700000000000003</v>
      </c>
      <c r="O123" s="802">
        <v>0</v>
      </c>
      <c r="P123" s="802">
        <v>0</v>
      </c>
      <c r="Q123" s="962">
        <v>0</v>
      </c>
      <c r="R123" s="925"/>
      <c r="S123" s="804"/>
    </row>
    <row r="124" spans="1:19" ht="36" x14ac:dyDescent="0.25">
      <c r="A124" s="61" t="s">
        <v>638</v>
      </c>
      <c r="B124" s="248" t="s">
        <v>332</v>
      </c>
      <c r="C124" s="1151">
        <f t="shared" si="113"/>
        <v>0</v>
      </c>
      <c r="D124" s="802">
        <v>0</v>
      </c>
      <c r="E124" s="802">
        <v>0</v>
      </c>
      <c r="F124" s="802">
        <v>0</v>
      </c>
      <c r="G124" s="1150">
        <v>0</v>
      </c>
      <c r="H124" s="945">
        <f t="shared" si="106"/>
        <v>0</v>
      </c>
      <c r="I124" s="802">
        <v>0</v>
      </c>
      <c r="J124" s="802">
        <v>0</v>
      </c>
      <c r="K124" s="802">
        <v>0</v>
      </c>
      <c r="L124" s="962">
        <v>0</v>
      </c>
      <c r="M124" s="945">
        <f t="shared" si="114"/>
        <v>0</v>
      </c>
      <c r="N124" s="802">
        <v>0</v>
      </c>
      <c r="O124" s="802">
        <v>0</v>
      </c>
      <c r="P124" s="802">
        <v>0</v>
      </c>
      <c r="Q124" s="962">
        <v>0</v>
      </c>
      <c r="R124" s="925"/>
      <c r="S124" s="804"/>
    </row>
    <row r="125" spans="1:19" ht="15.75" thickBot="1" x14ac:dyDescent="0.3">
      <c r="A125" s="918"/>
      <c r="B125" s="919" t="s">
        <v>131</v>
      </c>
      <c r="C125" s="1233">
        <f>SUM(D125:G125)</f>
        <v>3599.2000000000003</v>
      </c>
      <c r="D125" s="1234">
        <f>D22+D54+D58+D69+D72+D87+D101+D112</f>
        <v>2958.9</v>
      </c>
      <c r="E125" s="1234">
        <f>E22+E54+E58+E69+E72+E87+E101+E112</f>
        <v>627.70000000000005</v>
      </c>
      <c r="F125" s="1234">
        <f>F22+F54+F58+F69+F72+F87+F101+F112</f>
        <v>12.6</v>
      </c>
      <c r="G125" s="1235">
        <f>G22+G54+G58+G69+G72+G87+G101+G112</f>
        <v>0</v>
      </c>
      <c r="H125" s="1041">
        <f>SUM(I125:L125)</f>
        <v>3427.8999999999996</v>
      </c>
      <c r="I125" s="1236">
        <f>I22+I54+I58+I69+I72+I87+I101+I112</f>
        <v>3087.6</v>
      </c>
      <c r="J125" s="1236">
        <f>J22+J54+J58+J69+J72+J87+J101+J112</f>
        <v>327.7</v>
      </c>
      <c r="K125" s="1236">
        <f>K22+K54+K58+K69+K72+K87+K101+K112</f>
        <v>12.6</v>
      </c>
      <c r="L125" s="1237">
        <f>L22+L54+L58+L69+L72+L87+L101+L112</f>
        <v>0</v>
      </c>
      <c r="M125" s="1041">
        <f>SUM(N125:Q125)</f>
        <v>1261.2000000000003</v>
      </c>
      <c r="N125" s="1236">
        <f>N22+N54+N58+N69+N72+N87+N101+N112</f>
        <v>1261.2000000000003</v>
      </c>
      <c r="O125" s="1236">
        <f>O22+O54+O58+O69+O72+O87+O101+O112</f>
        <v>0</v>
      </c>
      <c r="P125" s="1236">
        <f>P22+P54+P58+P69+P72+P87+P101+P112</f>
        <v>0</v>
      </c>
      <c r="Q125" s="1237">
        <f>Q22+Q54+Q58+Q69+Q72+Q87+Q101+Q112</f>
        <v>0</v>
      </c>
      <c r="R125" s="928">
        <f>M125/C125*100</f>
        <v>35.04112024894421</v>
      </c>
      <c r="S125" s="804"/>
    </row>
    <row r="126" spans="1:19" ht="33.75" customHeight="1" thickBot="1" x14ac:dyDescent="0.3">
      <c r="A126" s="1555" t="s">
        <v>345</v>
      </c>
      <c r="B126" s="1556"/>
      <c r="C126" s="1557"/>
      <c r="D126" s="1557"/>
      <c r="E126" s="1557"/>
      <c r="F126" s="1557"/>
      <c r="G126" s="1557"/>
      <c r="H126" s="1556"/>
      <c r="I126" s="1556"/>
      <c r="J126" s="1556"/>
      <c r="K126" s="1556"/>
      <c r="L126" s="1556"/>
      <c r="M126" s="1556"/>
      <c r="N126" s="1556"/>
      <c r="O126" s="1556"/>
      <c r="P126" s="1556"/>
      <c r="Q126" s="1556"/>
      <c r="R126" s="1558"/>
      <c r="S126" s="1375" t="s">
        <v>368</v>
      </c>
    </row>
    <row r="127" spans="1:19" ht="36" x14ac:dyDescent="0.25">
      <c r="A127" s="1383"/>
      <c r="B127" s="931" t="s">
        <v>140</v>
      </c>
      <c r="C127" s="1395">
        <f>SUM(D127:G127)</f>
        <v>313334.42</v>
      </c>
      <c r="D127" s="1136">
        <f>D128+D132</f>
        <v>73435.02</v>
      </c>
      <c r="E127" s="1136">
        <f t="shared" ref="E127:G127" si="115">E128+E132</f>
        <v>239899.4</v>
      </c>
      <c r="F127" s="1136">
        <f t="shared" si="115"/>
        <v>0</v>
      </c>
      <c r="G127" s="1138">
        <f t="shared" si="115"/>
        <v>0</v>
      </c>
      <c r="H127" s="1134">
        <f>SUM(I127:L127)</f>
        <v>313548.91000000003</v>
      </c>
      <c r="I127" s="1136">
        <f t="shared" ref="I127:L127" si="116">I128+I132</f>
        <v>73649.510000000009</v>
      </c>
      <c r="J127" s="1136">
        <f t="shared" si="116"/>
        <v>239899.4</v>
      </c>
      <c r="K127" s="1136">
        <f t="shared" si="116"/>
        <v>0</v>
      </c>
      <c r="L127" s="1138">
        <f t="shared" si="116"/>
        <v>0</v>
      </c>
      <c r="M127" s="1134">
        <f>SUM(N127:Q127)</f>
        <v>195173.8</v>
      </c>
      <c r="N127" s="1136">
        <f t="shared" ref="N127:Q127" si="117">N128+N132</f>
        <v>44269.81</v>
      </c>
      <c r="O127" s="1136">
        <f t="shared" si="117"/>
        <v>150903.99</v>
      </c>
      <c r="P127" s="1136">
        <f t="shared" si="117"/>
        <v>0</v>
      </c>
      <c r="Q127" s="1138">
        <f t="shared" si="117"/>
        <v>0</v>
      </c>
      <c r="R127" s="949">
        <f>M127/C127*100</f>
        <v>62.289294613722937</v>
      </c>
      <c r="S127" s="804"/>
    </row>
    <row r="128" spans="1:19" ht="24" x14ac:dyDescent="0.25">
      <c r="A128" s="1334" t="s">
        <v>170</v>
      </c>
      <c r="B128" s="1379" t="s">
        <v>640</v>
      </c>
      <c r="C128" s="1142">
        <f>SUM(D128:G128)</f>
        <v>73435.02</v>
      </c>
      <c r="D128" s="1140">
        <f>SUM(D129:D131)</f>
        <v>73435.02</v>
      </c>
      <c r="E128" s="1140">
        <f t="shared" ref="E128:G128" si="118">SUM(E129:E131)</f>
        <v>0</v>
      </c>
      <c r="F128" s="1140">
        <f t="shared" si="118"/>
        <v>0</v>
      </c>
      <c r="G128" s="1144">
        <f t="shared" si="118"/>
        <v>0</v>
      </c>
      <c r="H128" s="1142">
        <f>SUM(I128:L128)</f>
        <v>73649.510000000009</v>
      </c>
      <c r="I128" s="1140">
        <f t="shared" ref="I128:L128" si="119">SUM(I129:I131)</f>
        <v>73649.510000000009</v>
      </c>
      <c r="J128" s="1140">
        <f t="shared" si="119"/>
        <v>0</v>
      </c>
      <c r="K128" s="1140">
        <f t="shared" si="119"/>
        <v>0</v>
      </c>
      <c r="L128" s="1144">
        <f t="shared" si="119"/>
        <v>0</v>
      </c>
      <c r="M128" s="1142">
        <f>SUM(N128:Q128)</f>
        <v>44269.81</v>
      </c>
      <c r="N128" s="1140">
        <f t="shared" ref="N128:Q128" si="120">SUM(N129:N131)</f>
        <v>44269.81</v>
      </c>
      <c r="O128" s="1140">
        <f t="shared" si="120"/>
        <v>0</v>
      </c>
      <c r="P128" s="1140">
        <f t="shared" si="120"/>
        <v>0</v>
      </c>
      <c r="Q128" s="1144">
        <f t="shared" si="120"/>
        <v>0</v>
      </c>
      <c r="R128" s="1380"/>
      <c r="S128" s="804"/>
    </row>
    <row r="129" spans="1:19" ht="48" x14ac:dyDescent="0.25">
      <c r="A129" s="844" t="s">
        <v>26</v>
      </c>
      <c r="B129" s="938" t="s">
        <v>658</v>
      </c>
      <c r="C129" s="945">
        <f t="shared" ref="C129:C172" si="121">D129+E129+F129</f>
        <v>13017</v>
      </c>
      <c r="D129" s="802">
        <v>13017</v>
      </c>
      <c r="E129" s="802">
        <v>0</v>
      </c>
      <c r="F129" s="802">
        <v>0</v>
      </c>
      <c r="G129" s="962">
        <v>0</v>
      </c>
      <c r="H129" s="945">
        <f t="shared" ref="H129:H157" si="122">I129+J129+K129</f>
        <v>13295.87</v>
      </c>
      <c r="I129" s="802">
        <v>13295.87</v>
      </c>
      <c r="J129" s="802">
        <v>0</v>
      </c>
      <c r="K129" s="802">
        <v>0</v>
      </c>
      <c r="L129" s="962">
        <v>0</v>
      </c>
      <c r="M129" s="945">
        <f t="shared" ref="M129:M163" si="123">N129+O129+P129</f>
        <v>8220.1200000000008</v>
      </c>
      <c r="N129" s="802">
        <v>8220.1200000000008</v>
      </c>
      <c r="O129" s="802">
        <v>0</v>
      </c>
      <c r="P129" s="802">
        <v>0</v>
      </c>
      <c r="Q129" s="962">
        <v>0</v>
      </c>
      <c r="R129" s="958"/>
      <c r="S129" s="804"/>
    </row>
    <row r="130" spans="1:19" ht="36" x14ac:dyDescent="0.25">
      <c r="A130" s="844" t="s">
        <v>27</v>
      </c>
      <c r="B130" s="938" t="s">
        <v>659</v>
      </c>
      <c r="C130" s="1350">
        <f t="shared" si="121"/>
        <v>27803.02</v>
      </c>
      <c r="D130" s="1351">
        <v>27803.02</v>
      </c>
      <c r="E130" s="802">
        <v>0</v>
      </c>
      <c r="F130" s="802">
        <v>0</v>
      </c>
      <c r="G130" s="962">
        <v>0</v>
      </c>
      <c r="H130" s="945">
        <f t="shared" si="122"/>
        <v>27738.639999999999</v>
      </c>
      <c r="I130" s="802">
        <v>27738.639999999999</v>
      </c>
      <c r="J130" s="802">
        <v>0</v>
      </c>
      <c r="K130" s="802">
        <v>0</v>
      </c>
      <c r="L130" s="962">
        <v>0</v>
      </c>
      <c r="M130" s="945">
        <f t="shared" si="123"/>
        <v>16810.689999999999</v>
      </c>
      <c r="N130" s="802">
        <v>16810.689999999999</v>
      </c>
      <c r="O130" s="802">
        <v>0</v>
      </c>
      <c r="P130" s="802">
        <v>0</v>
      </c>
      <c r="Q130" s="962">
        <v>0</v>
      </c>
      <c r="R130" s="958"/>
      <c r="S130" s="804"/>
    </row>
    <row r="131" spans="1:19" ht="48" x14ac:dyDescent="0.25">
      <c r="A131" s="844" t="s">
        <v>28</v>
      </c>
      <c r="B131" s="938" t="s">
        <v>334</v>
      </c>
      <c r="C131" s="945">
        <f t="shared" si="121"/>
        <v>32615</v>
      </c>
      <c r="D131" s="802">
        <v>32615</v>
      </c>
      <c r="E131" s="802">
        <v>0</v>
      </c>
      <c r="F131" s="802">
        <v>0</v>
      </c>
      <c r="G131" s="962">
        <v>0</v>
      </c>
      <c r="H131" s="945">
        <f t="shared" si="122"/>
        <v>32615</v>
      </c>
      <c r="I131" s="802">
        <v>32615</v>
      </c>
      <c r="J131" s="802">
        <v>0</v>
      </c>
      <c r="K131" s="802">
        <v>0</v>
      </c>
      <c r="L131" s="962">
        <v>0</v>
      </c>
      <c r="M131" s="945">
        <f t="shared" si="123"/>
        <v>19239</v>
      </c>
      <c r="N131" s="802">
        <v>19239</v>
      </c>
      <c r="O131" s="802">
        <v>0</v>
      </c>
      <c r="P131" s="802">
        <v>0</v>
      </c>
      <c r="Q131" s="962">
        <v>0</v>
      </c>
      <c r="R131" s="958"/>
      <c r="S131" s="804"/>
    </row>
    <row r="132" spans="1:19" ht="24" x14ac:dyDescent="0.25">
      <c r="A132" s="1381" t="s">
        <v>171</v>
      </c>
      <c r="B132" s="1379" t="s">
        <v>649</v>
      </c>
      <c r="C132" s="1396">
        <f>SUM(D132:G132)</f>
        <v>239899.4</v>
      </c>
      <c r="D132" s="1140">
        <f>SUM(D133:D137)</f>
        <v>0</v>
      </c>
      <c r="E132" s="1140">
        <f t="shared" ref="E132:G132" si="124">SUM(E133:E137)</f>
        <v>239899.4</v>
      </c>
      <c r="F132" s="1140">
        <f t="shared" si="124"/>
        <v>0</v>
      </c>
      <c r="G132" s="1144">
        <f t="shared" si="124"/>
        <v>0</v>
      </c>
      <c r="H132" s="1142">
        <f>SUM(I132:L132)</f>
        <v>239899.4</v>
      </c>
      <c r="I132" s="1140">
        <f t="shared" ref="I132:L132" si="125">SUM(I133:I137)</f>
        <v>0</v>
      </c>
      <c r="J132" s="1140">
        <f t="shared" si="125"/>
        <v>239899.4</v>
      </c>
      <c r="K132" s="1140">
        <f t="shared" si="125"/>
        <v>0</v>
      </c>
      <c r="L132" s="1144">
        <f t="shared" si="125"/>
        <v>0</v>
      </c>
      <c r="M132" s="1142">
        <f>SUM(N132:Q132)</f>
        <v>150903.99</v>
      </c>
      <c r="N132" s="1140">
        <f t="shared" ref="N132:Q132" si="126">SUM(N133:N137)</f>
        <v>0</v>
      </c>
      <c r="O132" s="1140">
        <v>150903.99</v>
      </c>
      <c r="P132" s="1140">
        <f t="shared" si="126"/>
        <v>0</v>
      </c>
      <c r="Q132" s="1144">
        <f t="shared" si="126"/>
        <v>0</v>
      </c>
      <c r="R132" s="1382"/>
      <c r="S132" s="804"/>
    </row>
    <row r="133" spans="1:19" ht="72" x14ac:dyDescent="0.25">
      <c r="A133" s="844" t="s">
        <v>34</v>
      </c>
      <c r="B133" s="938" t="s">
        <v>660</v>
      </c>
      <c r="C133" s="945">
        <f>SUM(D133:G133)</f>
        <v>1974.6</v>
      </c>
      <c r="D133" s="802">
        <v>0</v>
      </c>
      <c r="E133" s="802">
        <v>1974.6</v>
      </c>
      <c r="F133" s="802">
        <v>0</v>
      </c>
      <c r="G133" s="962">
        <v>0</v>
      </c>
      <c r="H133" s="945">
        <f>SUM(I133:L133)</f>
        <v>1974.6</v>
      </c>
      <c r="I133" s="802">
        <v>0</v>
      </c>
      <c r="J133" s="802">
        <v>1974.6</v>
      </c>
      <c r="K133" s="802">
        <v>0</v>
      </c>
      <c r="L133" s="962">
        <v>0</v>
      </c>
      <c r="M133" s="945">
        <f>SUM(N133:Q133)</f>
        <v>1090.5</v>
      </c>
      <c r="N133" s="802">
        <v>0</v>
      </c>
      <c r="O133" s="802">
        <v>1090.5</v>
      </c>
      <c r="P133" s="802">
        <v>0</v>
      </c>
      <c r="Q133" s="962">
        <v>0</v>
      </c>
      <c r="R133" s="1336"/>
      <c r="S133" s="804"/>
    </row>
    <row r="134" spans="1:19" ht="72" x14ac:dyDescent="0.25">
      <c r="A134" s="844" t="s">
        <v>115</v>
      </c>
      <c r="B134" s="938" t="s">
        <v>661</v>
      </c>
      <c r="C134" s="945">
        <f>SUM(D134:G134)</f>
        <v>4445.5</v>
      </c>
      <c r="D134" s="802">
        <v>0</v>
      </c>
      <c r="E134" s="802">
        <v>4445.5</v>
      </c>
      <c r="F134" s="802">
        <v>0</v>
      </c>
      <c r="G134" s="962">
        <v>0</v>
      </c>
      <c r="H134" s="945">
        <f>SUM(I134:L134)</f>
        <v>4445.5</v>
      </c>
      <c r="I134" s="802">
        <v>0</v>
      </c>
      <c r="J134" s="802">
        <v>4445.5</v>
      </c>
      <c r="K134" s="802">
        <v>0</v>
      </c>
      <c r="L134" s="962">
        <v>0</v>
      </c>
      <c r="M134" s="945">
        <f t="shared" ref="M134:M136" si="127">SUM(N134:Q134)</f>
        <v>2983</v>
      </c>
      <c r="N134" s="802">
        <v>0</v>
      </c>
      <c r="O134" s="802">
        <v>2983</v>
      </c>
      <c r="P134" s="802">
        <v>0</v>
      </c>
      <c r="Q134" s="962">
        <v>0</v>
      </c>
      <c r="R134" s="1335"/>
      <c r="S134" s="804"/>
    </row>
    <row r="135" spans="1:19" ht="96" x14ac:dyDescent="0.25">
      <c r="A135" s="844" t="s">
        <v>116</v>
      </c>
      <c r="B135" s="938" t="s">
        <v>662</v>
      </c>
      <c r="C135" s="945">
        <f t="shared" si="121"/>
        <v>223895.4</v>
      </c>
      <c r="D135" s="802">
        <v>0</v>
      </c>
      <c r="E135" s="802">
        <v>223895.4</v>
      </c>
      <c r="F135" s="802">
        <v>0</v>
      </c>
      <c r="G135" s="962">
        <v>0</v>
      </c>
      <c r="H135" s="945">
        <f t="shared" si="122"/>
        <v>223895.4</v>
      </c>
      <c r="I135" s="802">
        <v>0</v>
      </c>
      <c r="J135" s="802">
        <v>223895.4</v>
      </c>
      <c r="K135" s="802">
        <v>0</v>
      </c>
      <c r="L135" s="962">
        <v>0</v>
      </c>
      <c r="M135" s="945">
        <f t="shared" si="127"/>
        <v>138991.43</v>
      </c>
      <c r="N135" s="802">
        <v>0</v>
      </c>
      <c r="O135" s="802">
        <v>138991.43</v>
      </c>
      <c r="P135" s="802">
        <v>0</v>
      </c>
      <c r="Q135" s="962">
        <v>0</v>
      </c>
      <c r="R135" s="958"/>
      <c r="S135" s="804"/>
    </row>
    <row r="136" spans="1:19" ht="96" x14ac:dyDescent="0.25">
      <c r="A136" s="844" t="s">
        <v>117</v>
      </c>
      <c r="B136" s="938" t="s">
        <v>650</v>
      </c>
      <c r="C136" s="945">
        <f>SUM(D136:G136)</f>
        <v>8660.5</v>
      </c>
      <c r="D136" s="802">
        <v>0</v>
      </c>
      <c r="E136" s="802">
        <v>8660.5</v>
      </c>
      <c r="F136" s="802">
        <v>0</v>
      </c>
      <c r="G136" s="962">
        <v>0</v>
      </c>
      <c r="H136" s="945">
        <f>SUM(I136:L136)</f>
        <v>8660.5</v>
      </c>
      <c r="I136" s="802">
        <v>0</v>
      </c>
      <c r="J136" s="802">
        <v>8660.5</v>
      </c>
      <c r="K136" s="802">
        <v>0</v>
      </c>
      <c r="L136" s="962">
        <v>0</v>
      </c>
      <c r="M136" s="945">
        <f t="shared" si="127"/>
        <v>7169.06</v>
      </c>
      <c r="N136" s="802">
        <v>0</v>
      </c>
      <c r="O136" s="802">
        <v>7169.06</v>
      </c>
      <c r="P136" s="802">
        <v>0</v>
      </c>
      <c r="Q136" s="962">
        <v>0</v>
      </c>
      <c r="R136" s="958"/>
      <c r="S136" s="804"/>
    </row>
    <row r="137" spans="1:19" ht="60" x14ac:dyDescent="0.25">
      <c r="A137" s="844" t="s">
        <v>118</v>
      </c>
      <c r="B137" s="938" t="s">
        <v>663</v>
      </c>
      <c r="C137" s="945">
        <f t="shared" si="121"/>
        <v>923.4</v>
      </c>
      <c r="D137" s="802">
        <v>0</v>
      </c>
      <c r="E137" s="802">
        <v>923.4</v>
      </c>
      <c r="F137" s="802">
        <v>0</v>
      </c>
      <c r="G137" s="962">
        <v>0</v>
      </c>
      <c r="H137" s="945">
        <f t="shared" si="122"/>
        <v>923.4</v>
      </c>
      <c r="I137" s="802">
        <v>0</v>
      </c>
      <c r="J137" s="802">
        <v>923.4</v>
      </c>
      <c r="K137" s="802">
        <v>0</v>
      </c>
      <c r="L137" s="962">
        <v>0</v>
      </c>
      <c r="M137" s="945">
        <f t="shared" si="123"/>
        <v>670</v>
      </c>
      <c r="N137" s="802">
        <v>0</v>
      </c>
      <c r="O137" s="802">
        <v>670</v>
      </c>
      <c r="P137" s="802">
        <v>0</v>
      </c>
      <c r="Q137" s="962">
        <v>0</v>
      </c>
      <c r="R137" s="958"/>
      <c r="S137" s="804"/>
    </row>
    <row r="138" spans="1:19" ht="36" x14ac:dyDescent="0.25">
      <c r="A138" s="841"/>
      <c r="B138" s="134" t="s">
        <v>141</v>
      </c>
      <c r="C138" s="577">
        <f>SUM(D138:G138)</f>
        <v>10997.699999999999</v>
      </c>
      <c r="D138" s="462">
        <f>D139+D143+D146</f>
        <v>9164.4</v>
      </c>
      <c r="E138" s="462">
        <f t="shared" ref="E138:G138" si="128">E139+E143+E146</f>
        <v>1833.3</v>
      </c>
      <c r="F138" s="462">
        <f t="shared" si="128"/>
        <v>0</v>
      </c>
      <c r="G138" s="960">
        <f t="shared" si="128"/>
        <v>0</v>
      </c>
      <c r="H138" s="603">
        <f>SUM(I138:L138)</f>
        <v>11639.4</v>
      </c>
      <c r="I138" s="462">
        <f t="shared" ref="I138:L138" si="129">I139+I143+I146</f>
        <v>9805.7999999999993</v>
      </c>
      <c r="J138" s="462">
        <f t="shared" si="129"/>
        <v>1833.6</v>
      </c>
      <c r="K138" s="462">
        <f t="shared" si="129"/>
        <v>0</v>
      </c>
      <c r="L138" s="960">
        <f t="shared" si="129"/>
        <v>0</v>
      </c>
      <c r="M138" s="577">
        <f>SUM(N138:Q138)</f>
        <v>6824.93</v>
      </c>
      <c r="N138" s="463">
        <f>N139+N143+N146</f>
        <v>6618.27</v>
      </c>
      <c r="O138" s="463">
        <f t="shared" ref="O138:Q138" si="130">O139+O143+O146</f>
        <v>206.66</v>
      </c>
      <c r="P138" s="463">
        <f t="shared" si="130"/>
        <v>0</v>
      </c>
      <c r="Q138" s="960">
        <f t="shared" si="130"/>
        <v>0</v>
      </c>
      <c r="R138" s="341">
        <f>M138/C138*100</f>
        <v>62.057793902361411</v>
      </c>
      <c r="S138" s="804"/>
    </row>
    <row r="139" spans="1:19" ht="24" x14ac:dyDescent="0.25">
      <c r="A139" s="1337" t="s">
        <v>170</v>
      </c>
      <c r="B139" s="1338" t="s">
        <v>664</v>
      </c>
      <c r="C139" s="1339">
        <f>SUM(D139:G139)</f>
        <v>4430</v>
      </c>
      <c r="D139" s="1340">
        <f>SUM(D140:D142)</f>
        <v>4430</v>
      </c>
      <c r="E139" s="1340">
        <f t="shared" ref="E139:G139" si="131">SUM(E140:E142)</f>
        <v>0</v>
      </c>
      <c r="F139" s="1340">
        <f t="shared" si="131"/>
        <v>0</v>
      </c>
      <c r="G139" s="1341">
        <f t="shared" si="131"/>
        <v>0</v>
      </c>
      <c r="H139" s="1339">
        <f>SUM(I139:L139)</f>
        <v>4430</v>
      </c>
      <c r="I139" s="1340">
        <f t="shared" ref="I139:L139" si="132">SUM(I140:I142)</f>
        <v>4430</v>
      </c>
      <c r="J139" s="1340">
        <f t="shared" si="132"/>
        <v>0</v>
      </c>
      <c r="K139" s="1340">
        <f t="shared" si="132"/>
        <v>0</v>
      </c>
      <c r="L139" s="1341">
        <f t="shared" si="132"/>
        <v>0</v>
      </c>
      <c r="M139" s="1339">
        <f>SUM(N139:Q139)</f>
        <v>2639.75</v>
      </c>
      <c r="N139" s="1340">
        <v>2639.75</v>
      </c>
      <c r="O139" s="1340">
        <f t="shared" ref="O139:Q139" si="133">SUM(O140:O142)</f>
        <v>0</v>
      </c>
      <c r="P139" s="801">
        <f t="shared" si="133"/>
        <v>0</v>
      </c>
      <c r="Q139" s="961">
        <f t="shared" si="133"/>
        <v>0</v>
      </c>
      <c r="R139" s="1342"/>
      <c r="S139" s="804"/>
    </row>
    <row r="140" spans="1:19" ht="36" x14ac:dyDescent="0.25">
      <c r="A140" s="844" t="s">
        <v>26</v>
      </c>
      <c r="B140" s="938" t="s">
        <v>665</v>
      </c>
      <c r="C140" s="945">
        <f>SUM(D140:G140)</f>
        <v>0</v>
      </c>
      <c r="D140" s="802">
        <v>0</v>
      </c>
      <c r="E140" s="802">
        <v>0</v>
      </c>
      <c r="F140" s="802">
        <v>0</v>
      </c>
      <c r="G140" s="962">
        <v>0</v>
      </c>
      <c r="H140" s="945">
        <f>SUM(I140:L140)</f>
        <v>0</v>
      </c>
      <c r="I140" s="802">
        <v>0</v>
      </c>
      <c r="J140" s="802">
        <v>0</v>
      </c>
      <c r="K140" s="802">
        <v>0</v>
      </c>
      <c r="L140" s="962">
        <v>0</v>
      </c>
      <c r="M140" s="945">
        <f t="shared" ref="M140:M142" si="134">SUM(N140:Q140)</f>
        <v>0</v>
      </c>
      <c r="N140" s="802">
        <v>0</v>
      </c>
      <c r="O140" s="802">
        <v>0</v>
      </c>
      <c r="P140" s="802">
        <v>0</v>
      </c>
      <c r="Q140" s="962">
        <v>0</v>
      </c>
      <c r="R140" s="950"/>
      <c r="S140" s="804"/>
    </row>
    <row r="141" spans="1:19" ht="24" x14ac:dyDescent="0.25">
      <c r="A141" s="844" t="s">
        <v>27</v>
      </c>
      <c r="B141" s="938" t="s">
        <v>643</v>
      </c>
      <c r="C141" s="945">
        <f>SUM(D141:G141)</f>
        <v>0</v>
      </c>
      <c r="D141" s="802">
        <v>0</v>
      </c>
      <c r="E141" s="802">
        <v>0</v>
      </c>
      <c r="F141" s="802">
        <v>0</v>
      </c>
      <c r="G141" s="962">
        <v>0</v>
      </c>
      <c r="H141" s="945">
        <f>SUM(I141:L141)</f>
        <v>0</v>
      </c>
      <c r="I141" s="802">
        <v>0</v>
      </c>
      <c r="J141" s="802">
        <v>0</v>
      </c>
      <c r="K141" s="802">
        <v>0</v>
      </c>
      <c r="L141" s="962">
        <v>0</v>
      </c>
      <c r="M141" s="945">
        <f t="shared" si="134"/>
        <v>0</v>
      </c>
      <c r="N141" s="802">
        <v>0</v>
      </c>
      <c r="O141" s="802">
        <v>0</v>
      </c>
      <c r="P141" s="802">
        <v>0</v>
      </c>
      <c r="Q141" s="962">
        <v>0</v>
      </c>
      <c r="R141" s="950"/>
      <c r="S141" s="804"/>
    </row>
    <row r="142" spans="1:19" ht="36" x14ac:dyDescent="0.25">
      <c r="A142" s="844" t="s">
        <v>28</v>
      </c>
      <c r="B142" s="938" t="s">
        <v>694</v>
      </c>
      <c r="C142" s="945">
        <f>D142</f>
        <v>4430</v>
      </c>
      <c r="D142" s="802">
        <v>4430</v>
      </c>
      <c r="E142" s="802">
        <v>0</v>
      </c>
      <c r="F142" s="802">
        <v>0</v>
      </c>
      <c r="G142" s="962">
        <v>0</v>
      </c>
      <c r="H142" s="945">
        <f>I142</f>
        <v>4430</v>
      </c>
      <c r="I142" s="802">
        <v>4430</v>
      </c>
      <c r="J142" s="802">
        <v>0</v>
      </c>
      <c r="K142" s="802">
        <v>0</v>
      </c>
      <c r="L142" s="962">
        <v>0</v>
      </c>
      <c r="M142" s="945">
        <f t="shared" si="134"/>
        <v>2430.3000000000002</v>
      </c>
      <c r="N142" s="802">
        <v>2430.3000000000002</v>
      </c>
      <c r="O142" s="802">
        <v>0</v>
      </c>
      <c r="P142" s="802">
        <v>0</v>
      </c>
      <c r="Q142" s="962">
        <v>0</v>
      </c>
      <c r="R142" s="950"/>
      <c r="S142" s="804"/>
    </row>
    <row r="143" spans="1:19" ht="60" x14ac:dyDescent="0.25">
      <c r="A143" s="1334" t="s">
        <v>171</v>
      </c>
      <c r="B143" s="932" t="s">
        <v>666</v>
      </c>
      <c r="C143" s="944">
        <f t="shared" ref="C143:C156" si="135">SUM(D143:G143)</f>
        <v>1957.7</v>
      </c>
      <c r="D143" s="801">
        <f>SUM(D144:D145)</f>
        <v>124.4</v>
      </c>
      <c r="E143" s="801">
        <f t="shared" ref="E143:G143" si="136">SUM(E144:E145)</f>
        <v>1833.3</v>
      </c>
      <c r="F143" s="801">
        <f t="shared" si="136"/>
        <v>0</v>
      </c>
      <c r="G143" s="961">
        <f t="shared" si="136"/>
        <v>0</v>
      </c>
      <c r="H143" s="944">
        <f t="shared" ref="H143:H156" si="137">SUM(I143:L143)</f>
        <v>1958</v>
      </c>
      <c r="I143" s="1376">
        <f>SUM(I144:I145)</f>
        <v>124.4</v>
      </c>
      <c r="J143" s="801">
        <f>SUM(J144:J145)</f>
        <v>1833.6</v>
      </c>
      <c r="K143" s="801">
        <f t="shared" ref="K143:L143" si="138">SUM(K144:K145)</f>
        <v>0</v>
      </c>
      <c r="L143" s="961">
        <f t="shared" si="138"/>
        <v>0</v>
      </c>
      <c r="M143" s="944">
        <f>SUM(N143:Q143)</f>
        <v>206.66</v>
      </c>
      <c r="N143" s="801">
        <f>SUM(N144:N145)</f>
        <v>0</v>
      </c>
      <c r="O143" s="801">
        <f>SUM(O144:O145)</f>
        <v>206.66</v>
      </c>
      <c r="P143" s="801">
        <f>SUM(P144:P145)</f>
        <v>0</v>
      </c>
      <c r="Q143" s="961">
        <f t="shared" ref="Q143" si="139">SUM(Q144:Q145)</f>
        <v>0</v>
      </c>
      <c r="R143" s="1342"/>
      <c r="S143" s="804"/>
    </row>
    <row r="144" spans="1:19" ht="156" x14ac:dyDescent="0.25">
      <c r="A144" s="844" t="s">
        <v>34</v>
      </c>
      <c r="B144" s="938" t="s">
        <v>667</v>
      </c>
      <c r="C144" s="945">
        <f t="shared" si="135"/>
        <v>124.4</v>
      </c>
      <c r="D144" s="802">
        <v>124.4</v>
      </c>
      <c r="E144" s="802">
        <v>0</v>
      </c>
      <c r="F144" s="802">
        <v>0</v>
      </c>
      <c r="G144" s="962">
        <v>0</v>
      </c>
      <c r="H144" s="945">
        <f t="shared" si="137"/>
        <v>124.4</v>
      </c>
      <c r="I144" s="802">
        <v>124.4</v>
      </c>
      <c r="J144" s="802">
        <v>0</v>
      </c>
      <c r="K144" s="802">
        <v>0</v>
      </c>
      <c r="L144" s="962">
        <v>0</v>
      </c>
      <c r="M144" s="945">
        <f t="shared" ref="M144:M156" si="140">SUM(N144:Q144)</f>
        <v>0</v>
      </c>
      <c r="N144" s="802">
        <v>0</v>
      </c>
      <c r="O144" s="802">
        <v>0</v>
      </c>
      <c r="P144" s="802">
        <v>0</v>
      </c>
      <c r="Q144" s="962">
        <v>0</v>
      </c>
      <c r="R144" s="950"/>
      <c r="S144" s="804"/>
    </row>
    <row r="145" spans="1:19" ht="132" x14ac:dyDescent="0.25">
      <c r="A145" s="844" t="s">
        <v>115</v>
      </c>
      <c r="B145" s="938" t="s">
        <v>668</v>
      </c>
      <c r="C145" s="945">
        <f t="shared" si="135"/>
        <v>1833.3</v>
      </c>
      <c r="D145" s="802">
        <v>0</v>
      </c>
      <c r="E145" s="802">
        <v>1833.3</v>
      </c>
      <c r="F145" s="802">
        <v>0</v>
      </c>
      <c r="G145" s="962">
        <v>0</v>
      </c>
      <c r="H145" s="945">
        <f t="shared" si="137"/>
        <v>1833.6</v>
      </c>
      <c r="I145" s="802">
        <v>0</v>
      </c>
      <c r="J145" s="802">
        <v>1833.6</v>
      </c>
      <c r="K145" s="802">
        <v>0</v>
      </c>
      <c r="L145" s="962">
        <v>0</v>
      </c>
      <c r="M145" s="945">
        <f t="shared" si="140"/>
        <v>206.66</v>
      </c>
      <c r="N145" s="802">
        <v>0</v>
      </c>
      <c r="O145" s="802">
        <v>206.66</v>
      </c>
      <c r="P145" s="802">
        <v>0</v>
      </c>
      <c r="Q145" s="962">
        <v>0</v>
      </c>
      <c r="R145" s="950"/>
      <c r="S145" s="804"/>
    </row>
    <row r="146" spans="1:19" ht="24" x14ac:dyDescent="0.25">
      <c r="A146" s="1334" t="s">
        <v>398</v>
      </c>
      <c r="B146" s="1377" t="s">
        <v>646</v>
      </c>
      <c r="C146" s="945">
        <f t="shared" si="135"/>
        <v>4610</v>
      </c>
      <c r="D146" s="802">
        <f>SUM(D147:D149)</f>
        <v>4610</v>
      </c>
      <c r="E146" s="802">
        <f t="shared" ref="E146:G146" si="141">SUM(E147:E149)</f>
        <v>0</v>
      </c>
      <c r="F146" s="802">
        <f t="shared" si="141"/>
        <v>0</v>
      </c>
      <c r="G146" s="802">
        <f t="shared" si="141"/>
        <v>0</v>
      </c>
      <c r="H146" s="945">
        <f t="shared" si="137"/>
        <v>5251.4</v>
      </c>
      <c r="I146" s="802">
        <f>SUM(I147:I151)</f>
        <v>5251.4</v>
      </c>
      <c r="J146" s="802">
        <f t="shared" ref="J146:L146" si="142">SUM(J147:J151)</f>
        <v>0</v>
      </c>
      <c r="K146" s="802">
        <f t="shared" si="142"/>
        <v>0</v>
      </c>
      <c r="L146" s="802">
        <f t="shared" si="142"/>
        <v>0</v>
      </c>
      <c r="M146" s="945">
        <f t="shared" si="140"/>
        <v>3978.52</v>
      </c>
      <c r="N146" s="802">
        <f>SUM(N147:N151)</f>
        <v>3978.52</v>
      </c>
      <c r="O146" s="802">
        <f t="shared" ref="O146:Q146" si="143">SUM(O147:O151)</f>
        <v>0</v>
      </c>
      <c r="P146" s="802">
        <f t="shared" si="143"/>
        <v>0</v>
      </c>
      <c r="Q146" s="802">
        <f t="shared" si="143"/>
        <v>0</v>
      </c>
      <c r="R146" s="1342"/>
      <c r="S146" s="804"/>
    </row>
    <row r="147" spans="1:19" ht="48" x14ac:dyDescent="0.25">
      <c r="A147" s="844" t="s">
        <v>40</v>
      </c>
      <c r="B147" s="938" t="s">
        <v>669</v>
      </c>
      <c r="C147" s="945">
        <f t="shared" si="135"/>
        <v>1760</v>
      </c>
      <c r="D147" s="802">
        <v>1760</v>
      </c>
      <c r="E147" s="802">
        <v>0</v>
      </c>
      <c r="F147" s="802">
        <v>0</v>
      </c>
      <c r="G147" s="962">
        <v>0</v>
      </c>
      <c r="H147" s="945">
        <f t="shared" si="137"/>
        <v>1760</v>
      </c>
      <c r="I147" s="802">
        <v>1760</v>
      </c>
      <c r="J147" s="802">
        <v>0</v>
      </c>
      <c r="K147" s="802">
        <v>0</v>
      </c>
      <c r="L147" s="962">
        <v>0</v>
      </c>
      <c r="M147" s="945">
        <f t="shared" si="140"/>
        <v>737.2</v>
      </c>
      <c r="N147" s="802">
        <v>737.2</v>
      </c>
      <c r="O147" s="802">
        <v>0</v>
      </c>
      <c r="P147" s="802">
        <v>0</v>
      </c>
      <c r="Q147" s="962">
        <v>0</v>
      </c>
      <c r="R147" s="1342"/>
      <c r="S147" s="804"/>
    </row>
    <row r="148" spans="1:19" ht="36" x14ac:dyDescent="0.25">
      <c r="A148" s="844" t="s">
        <v>35</v>
      </c>
      <c r="B148" s="938" t="s">
        <v>647</v>
      </c>
      <c r="C148" s="945">
        <f t="shared" si="135"/>
        <v>2850</v>
      </c>
      <c r="D148" s="802">
        <v>2850</v>
      </c>
      <c r="E148" s="802">
        <v>0</v>
      </c>
      <c r="F148" s="802">
        <v>0</v>
      </c>
      <c r="G148" s="962">
        <v>0</v>
      </c>
      <c r="H148" s="945">
        <f t="shared" si="137"/>
        <v>2850</v>
      </c>
      <c r="I148" s="802">
        <v>2850</v>
      </c>
      <c r="J148" s="802">
        <v>0</v>
      </c>
      <c r="K148" s="802">
        <v>0</v>
      </c>
      <c r="L148" s="962">
        <v>0</v>
      </c>
      <c r="M148" s="945">
        <f t="shared" si="140"/>
        <v>2800</v>
      </c>
      <c r="N148" s="802">
        <v>2800</v>
      </c>
      <c r="O148" s="802">
        <v>0</v>
      </c>
      <c r="P148" s="802">
        <v>0</v>
      </c>
      <c r="Q148" s="962">
        <v>0</v>
      </c>
      <c r="R148" s="1342"/>
      <c r="S148" s="804"/>
    </row>
    <row r="149" spans="1:19" ht="24" x14ac:dyDescent="0.25">
      <c r="A149" s="844" t="s">
        <v>41</v>
      </c>
      <c r="B149" s="938" t="s">
        <v>648</v>
      </c>
      <c r="C149" s="945">
        <f>SUM(D149:G149)</f>
        <v>0</v>
      </c>
      <c r="D149" s="802">
        <v>0</v>
      </c>
      <c r="E149" s="802">
        <v>0</v>
      </c>
      <c r="F149" s="802">
        <v>0</v>
      </c>
      <c r="G149" s="962">
        <v>0</v>
      </c>
      <c r="H149" s="945">
        <f t="shared" si="137"/>
        <v>0</v>
      </c>
      <c r="I149" s="802">
        <v>0</v>
      </c>
      <c r="J149" s="802">
        <v>0</v>
      </c>
      <c r="K149" s="802">
        <v>0</v>
      </c>
      <c r="L149" s="962">
        <v>0</v>
      </c>
      <c r="M149" s="945">
        <f t="shared" si="140"/>
        <v>0</v>
      </c>
      <c r="N149" s="802">
        <v>0</v>
      </c>
      <c r="O149" s="802">
        <v>0</v>
      </c>
      <c r="P149" s="802">
        <v>0</v>
      </c>
      <c r="Q149" s="962">
        <v>0</v>
      </c>
      <c r="R149" s="950"/>
      <c r="S149" s="804"/>
    </row>
    <row r="150" spans="1:19" ht="24" x14ac:dyDescent="0.25">
      <c r="A150" s="844" t="s">
        <v>42</v>
      </c>
      <c r="B150" s="1378" t="s">
        <v>702</v>
      </c>
      <c r="C150" s="945">
        <f t="shared" ref="C150:C151" si="144">SUM(D150:G150)</f>
        <v>0</v>
      </c>
      <c r="D150" s="802">
        <v>0</v>
      </c>
      <c r="E150" s="802">
        <v>0</v>
      </c>
      <c r="F150" s="802">
        <v>0</v>
      </c>
      <c r="G150" s="962">
        <v>0</v>
      </c>
      <c r="H150" s="945">
        <f t="shared" si="137"/>
        <v>574</v>
      </c>
      <c r="I150" s="802">
        <v>574</v>
      </c>
      <c r="J150" s="802">
        <v>0</v>
      </c>
      <c r="K150" s="802">
        <v>0</v>
      </c>
      <c r="L150" s="962">
        <v>0</v>
      </c>
      <c r="M150" s="945">
        <f t="shared" si="140"/>
        <v>374</v>
      </c>
      <c r="N150" s="802">
        <v>374</v>
      </c>
      <c r="O150" s="802">
        <v>0</v>
      </c>
      <c r="P150" s="802">
        <v>0</v>
      </c>
      <c r="Q150" s="962">
        <v>0</v>
      </c>
      <c r="R150" s="950"/>
      <c r="S150" s="804"/>
    </row>
    <row r="151" spans="1:19" ht="24" x14ac:dyDescent="0.25">
      <c r="A151" s="844" t="s">
        <v>138</v>
      </c>
      <c r="B151" s="1378" t="s">
        <v>703</v>
      </c>
      <c r="C151" s="945">
        <f t="shared" si="144"/>
        <v>0</v>
      </c>
      <c r="D151" s="802">
        <v>0</v>
      </c>
      <c r="E151" s="802">
        <v>0</v>
      </c>
      <c r="F151" s="802">
        <v>0</v>
      </c>
      <c r="G151" s="962">
        <v>0</v>
      </c>
      <c r="H151" s="945">
        <f t="shared" si="137"/>
        <v>67.400000000000006</v>
      </c>
      <c r="I151" s="802">
        <v>67.400000000000006</v>
      </c>
      <c r="J151" s="802">
        <v>0</v>
      </c>
      <c r="K151" s="802">
        <v>0</v>
      </c>
      <c r="L151" s="962">
        <v>0</v>
      </c>
      <c r="M151" s="945">
        <f t="shared" si="140"/>
        <v>67.319999999999993</v>
      </c>
      <c r="N151" s="802">
        <v>67.319999999999993</v>
      </c>
      <c r="O151" s="802">
        <v>0</v>
      </c>
      <c r="P151" s="802">
        <v>0</v>
      </c>
      <c r="Q151" s="962">
        <v>0</v>
      </c>
      <c r="R151" s="950"/>
      <c r="S151" s="804"/>
    </row>
    <row r="152" spans="1:19" ht="36" x14ac:dyDescent="0.25">
      <c r="A152" s="841"/>
      <c r="B152" s="134" t="s">
        <v>142</v>
      </c>
      <c r="C152" s="577">
        <f t="shared" si="135"/>
        <v>9967.7800000000007</v>
      </c>
      <c r="D152" s="462">
        <f>D153+D158+D161+D164+D167+D169+D171+D173+D175+D177</f>
        <v>6614</v>
      </c>
      <c r="E152" s="462">
        <f t="shared" ref="E152:G152" si="145">E153+E158+E161+E164+E167+E169+E171+E173+E175+E177</f>
        <v>2259.08</v>
      </c>
      <c r="F152" s="462">
        <f t="shared" si="145"/>
        <v>1094.7</v>
      </c>
      <c r="G152" s="462">
        <f t="shared" si="145"/>
        <v>0</v>
      </c>
      <c r="H152" s="603">
        <f>SUM(I152:L152)</f>
        <v>14011.04</v>
      </c>
      <c r="I152" s="462">
        <f>I153+I158+I161+I164+I167+I169+I171+I173+I175+I177</f>
        <v>8173.76</v>
      </c>
      <c r="J152" s="462">
        <f t="shared" ref="J152:L152" si="146">J153+J158+J161+J164+J167+J169+J171+J173+J175+J177</f>
        <v>2333.88</v>
      </c>
      <c r="K152" s="462">
        <f t="shared" si="146"/>
        <v>1094.7</v>
      </c>
      <c r="L152" s="462">
        <f t="shared" si="146"/>
        <v>2408.6999999999998</v>
      </c>
      <c r="M152" s="577">
        <f>SUM(N152:Q152)</f>
        <v>7266.12</v>
      </c>
      <c r="N152" s="462">
        <f>N153+N158+N161+N164+N167+N169+N171+N173+N175+N177</f>
        <v>5323.21</v>
      </c>
      <c r="O152" s="462">
        <f t="shared" ref="O152:Q152" si="147">O153+O158+O161+O164+O167+O169+O171+O173+O175+O177</f>
        <v>246.01</v>
      </c>
      <c r="P152" s="462">
        <f t="shared" si="147"/>
        <v>1094.7</v>
      </c>
      <c r="Q152" s="462">
        <f t="shared" si="147"/>
        <v>602.20000000000005</v>
      </c>
      <c r="R152" s="341">
        <f>M152/C152*100</f>
        <v>72.896071141217007</v>
      </c>
      <c r="S152" s="804"/>
    </row>
    <row r="153" spans="1:19" ht="24" x14ac:dyDescent="0.25">
      <c r="A153" s="1334" t="s">
        <v>170</v>
      </c>
      <c r="B153" s="932" t="s">
        <v>670</v>
      </c>
      <c r="C153" s="944">
        <f t="shared" si="135"/>
        <v>224</v>
      </c>
      <c r="D153" s="801">
        <f>SUM(D154:D157)</f>
        <v>224</v>
      </c>
      <c r="E153" s="801">
        <f t="shared" ref="E153:G153" si="148">SUM(E154:E157)</f>
        <v>0</v>
      </c>
      <c r="F153" s="801">
        <f t="shared" si="148"/>
        <v>0</v>
      </c>
      <c r="G153" s="961">
        <f t="shared" si="148"/>
        <v>0</v>
      </c>
      <c r="H153" s="944">
        <f t="shared" si="137"/>
        <v>224</v>
      </c>
      <c r="I153" s="801">
        <f t="shared" ref="I153:L153" si="149">SUM(I154:I157)</f>
        <v>224</v>
      </c>
      <c r="J153" s="801">
        <f t="shared" si="149"/>
        <v>0</v>
      </c>
      <c r="K153" s="801">
        <f t="shared" si="149"/>
        <v>0</v>
      </c>
      <c r="L153" s="961">
        <f t="shared" si="149"/>
        <v>0</v>
      </c>
      <c r="M153" s="944">
        <f>SUM(N153:Q153)</f>
        <v>797.13</v>
      </c>
      <c r="N153" s="801">
        <f t="shared" ref="N153:Q153" si="150">SUM(N154:N157)</f>
        <v>797.13</v>
      </c>
      <c r="O153" s="801">
        <f t="shared" si="150"/>
        <v>0</v>
      </c>
      <c r="P153" s="801">
        <f t="shared" si="150"/>
        <v>0</v>
      </c>
      <c r="Q153" s="961">
        <f t="shared" si="150"/>
        <v>0</v>
      </c>
      <c r="R153" s="950"/>
      <c r="S153" s="804"/>
    </row>
    <row r="154" spans="1:19" ht="36" x14ac:dyDescent="0.25">
      <c r="A154" s="844" t="s">
        <v>26</v>
      </c>
      <c r="B154" s="938" t="s">
        <v>671</v>
      </c>
      <c r="C154" s="945">
        <f t="shared" si="135"/>
        <v>0</v>
      </c>
      <c r="D154" s="802">
        <v>0</v>
      </c>
      <c r="E154" s="802">
        <v>0</v>
      </c>
      <c r="F154" s="802">
        <v>0</v>
      </c>
      <c r="G154" s="962">
        <v>0</v>
      </c>
      <c r="H154" s="945">
        <f t="shared" si="137"/>
        <v>0</v>
      </c>
      <c r="I154" s="802">
        <v>0</v>
      </c>
      <c r="J154" s="802">
        <v>0</v>
      </c>
      <c r="K154" s="802">
        <v>0</v>
      </c>
      <c r="L154" s="962">
        <v>0</v>
      </c>
      <c r="M154" s="945">
        <f>SUM(N154:Q154)</f>
        <v>0</v>
      </c>
      <c r="N154" s="802">
        <v>0</v>
      </c>
      <c r="O154" s="802">
        <v>0</v>
      </c>
      <c r="P154" s="802">
        <v>0</v>
      </c>
      <c r="Q154" s="962">
        <v>0</v>
      </c>
      <c r="R154" s="950"/>
      <c r="S154" s="804"/>
    </row>
    <row r="155" spans="1:19" ht="36" x14ac:dyDescent="0.25">
      <c r="A155" s="844" t="s">
        <v>27</v>
      </c>
      <c r="B155" s="938" t="s">
        <v>665</v>
      </c>
      <c r="C155" s="945">
        <f t="shared" si="135"/>
        <v>0</v>
      </c>
      <c r="D155" s="802">
        <v>0</v>
      </c>
      <c r="E155" s="802">
        <v>0</v>
      </c>
      <c r="F155" s="802">
        <v>0</v>
      </c>
      <c r="G155" s="962">
        <v>0</v>
      </c>
      <c r="H155" s="945">
        <f t="shared" si="137"/>
        <v>0</v>
      </c>
      <c r="I155" s="802">
        <v>0</v>
      </c>
      <c r="J155" s="802">
        <v>0</v>
      </c>
      <c r="K155" s="802">
        <v>0</v>
      </c>
      <c r="L155" s="962">
        <v>0</v>
      </c>
      <c r="M155" s="945">
        <f t="shared" si="140"/>
        <v>150</v>
      </c>
      <c r="N155" s="1386">
        <v>150</v>
      </c>
      <c r="O155" s="802">
        <v>0</v>
      </c>
      <c r="P155" s="802">
        <v>0</v>
      </c>
      <c r="Q155" s="962">
        <v>0</v>
      </c>
      <c r="R155" s="950"/>
      <c r="S155" s="804"/>
    </row>
    <row r="156" spans="1:19" ht="24" x14ac:dyDescent="0.25">
      <c r="A156" s="844" t="s">
        <v>28</v>
      </c>
      <c r="B156" s="938" t="s">
        <v>643</v>
      </c>
      <c r="C156" s="945">
        <f t="shared" si="135"/>
        <v>0</v>
      </c>
      <c r="D156" s="802">
        <v>0</v>
      </c>
      <c r="E156" s="802">
        <v>0</v>
      </c>
      <c r="F156" s="802">
        <v>0</v>
      </c>
      <c r="G156" s="962">
        <v>0</v>
      </c>
      <c r="H156" s="945">
        <f t="shared" si="137"/>
        <v>0</v>
      </c>
      <c r="I156" s="802">
        <v>0</v>
      </c>
      <c r="J156" s="802">
        <v>0</v>
      </c>
      <c r="K156" s="802">
        <v>0</v>
      </c>
      <c r="L156" s="962">
        <v>0</v>
      </c>
      <c r="M156" s="945">
        <f t="shared" si="140"/>
        <v>525.33000000000004</v>
      </c>
      <c r="N156" s="1386">
        <v>525.33000000000004</v>
      </c>
      <c r="O156" s="802">
        <v>0</v>
      </c>
      <c r="P156" s="802">
        <v>0</v>
      </c>
      <c r="Q156" s="962">
        <v>0</v>
      </c>
      <c r="R156" s="950"/>
      <c r="S156" s="804"/>
    </row>
    <row r="157" spans="1:19" ht="36" x14ac:dyDescent="0.25">
      <c r="A157" s="1343" t="s">
        <v>29</v>
      </c>
      <c r="B157" s="1385" t="s">
        <v>672</v>
      </c>
      <c r="C157" s="945">
        <f t="shared" si="121"/>
        <v>224</v>
      </c>
      <c r="D157" s="802">
        <v>224</v>
      </c>
      <c r="E157" s="802">
        <v>0</v>
      </c>
      <c r="F157" s="802">
        <v>0</v>
      </c>
      <c r="G157" s="962">
        <v>0</v>
      </c>
      <c r="H157" s="945">
        <f t="shared" si="122"/>
        <v>224</v>
      </c>
      <c r="I157" s="802">
        <v>224</v>
      </c>
      <c r="J157" s="802">
        <v>0</v>
      </c>
      <c r="K157" s="802">
        <v>0</v>
      </c>
      <c r="L157" s="962">
        <v>0</v>
      </c>
      <c r="M157" s="945">
        <f t="shared" si="123"/>
        <v>121.8</v>
      </c>
      <c r="N157" s="802">
        <v>121.8</v>
      </c>
      <c r="O157" s="802">
        <v>0</v>
      </c>
      <c r="P157" s="802">
        <v>0</v>
      </c>
      <c r="Q157" s="962">
        <v>0</v>
      </c>
      <c r="R157" s="958"/>
      <c r="S157" s="804"/>
    </row>
    <row r="158" spans="1:19" ht="24" x14ac:dyDescent="0.25">
      <c r="A158" s="1344" t="s">
        <v>171</v>
      </c>
      <c r="B158" s="932" t="s">
        <v>673</v>
      </c>
      <c r="C158" s="944">
        <f>SUM(D158:G158)</f>
        <v>3940</v>
      </c>
      <c r="D158" s="801">
        <f>SUM(D159:D160)</f>
        <v>2200</v>
      </c>
      <c r="E158" s="801">
        <f t="shared" ref="E158:G158" si="151">SUM(E159:E160)</f>
        <v>1740</v>
      </c>
      <c r="F158" s="801">
        <f t="shared" si="151"/>
        <v>0</v>
      </c>
      <c r="G158" s="961">
        <f t="shared" si="151"/>
        <v>0</v>
      </c>
      <c r="H158" s="944">
        <f>SUM(I158:L158)</f>
        <v>3940</v>
      </c>
      <c r="I158" s="801">
        <f t="shared" ref="I158:L158" si="152">SUM(I159:I160)</f>
        <v>2200</v>
      </c>
      <c r="J158" s="801">
        <f t="shared" si="152"/>
        <v>1740</v>
      </c>
      <c r="K158" s="801">
        <f t="shared" si="152"/>
        <v>0</v>
      </c>
      <c r="L158" s="961">
        <f t="shared" si="152"/>
        <v>0</v>
      </c>
      <c r="M158" s="944">
        <f>SUM(N158:Q158)</f>
        <v>370.25</v>
      </c>
      <c r="N158" s="801">
        <f>SUM(N159:N160)</f>
        <v>233.47</v>
      </c>
      <c r="O158" s="801">
        <f t="shared" ref="O158:Q158" si="153">SUM(O159:O160)</f>
        <v>136.78</v>
      </c>
      <c r="P158" s="801">
        <f t="shared" si="153"/>
        <v>0</v>
      </c>
      <c r="Q158" s="961">
        <f t="shared" si="153"/>
        <v>0</v>
      </c>
      <c r="R158" s="958"/>
      <c r="S158" s="804"/>
    </row>
    <row r="159" spans="1:19" ht="48" x14ac:dyDescent="0.25">
      <c r="A159" s="1343" t="s">
        <v>34</v>
      </c>
      <c r="B159" s="938" t="s">
        <v>674</v>
      </c>
      <c r="C159" s="945">
        <f t="shared" si="121"/>
        <v>2200</v>
      </c>
      <c r="D159" s="802">
        <v>2200</v>
      </c>
      <c r="E159" s="802">
        <v>0</v>
      </c>
      <c r="F159" s="802">
        <v>0</v>
      </c>
      <c r="G159" s="962">
        <v>0</v>
      </c>
      <c r="H159" s="945">
        <f t="shared" ref="H159:H160" si="154">I159+J159+K159</f>
        <v>2200</v>
      </c>
      <c r="I159" s="802">
        <v>2200</v>
      </c>
      <c r="J159" s="802">
        <v>0</v>
      </c>
      <c r="K159" s="802">
        <v>0</v>
      </c>
      <c r="L159" s="962">
        <v>0</v>
      </c>
      <c r="M159" s="945">
        <f t="shared" si="123"/>
        <v>0</v>
      </c>
      <c r="N159" s="802">
        <v>0</v>
      </c>
      <c r="O159" s="802">
        <v>0</v>
      </c>
      <c r="P159" s="802">
        <v>0</v>
      </c>
      <c r="Q159" s="962">
        <v>0</v>
      </c>
      <c r="R159" s="958"/>
      <c r="S159" s="804"/>
    </row>
    <row r="160" spans="1:19" ht="24" x14ac:dyDescent="0.25">
      <c r="A160" s="1343" t="s">
        <v>115</v>
      </c>
      <c r="B160" s="938" t="s">
        <v>675</v>
      </c>
      <c r="C160" s="945">
        <f t="shared" si="121"/>
        <v>1740</v>
      </c>
      <c r="D160" s="802">
        <v>0</v>
      </c>
      <c r="E160" s="802">
        <v>1740</v>
      </c>
      <c r="F160" s="802">
        <v>0</v>
      </c>
      <c r="G160" s="962">
        <v>0</v>
      </c>
      <c r="H160" s="945">
        <f t="shared" si="154"/>
        <v>1740</v>
      </c>
      <c r="I160" s="802">
        <v>0</v>
      </c>
      <c r="J160" s="802">
        <v>1740</v>
      </c>
      <c r="K160" s="802">
        <v>0</v>
      </c>
      <c r="L160" s="962">
        <v>0</v>
      </c>
      <c r="M160" s="945">
        <f t="shared" si="123"/>
        <v>370.25</v>
      </c>
      <c r="N160" s="802">
        <v>233.47</v>
      </c>
      <c r="O160" s="802">
        <v>136.78</v>
      </c>
      <c r="P160" s="802">
        <v>0</v>
      </c>
      <c r="Q160" s="962">
        <v>0</v>
      </c>
      <c r="R160" s="958"/>
      <c r="S160" s="804"/>
    </row>
    <row r="161" spans="1:19" ht="24" x14ac:dyDescent="0.25">
      <c r="A161" s="1344" t="s">
        <v>398</v>
      </c>
      <c r="B161" s="932" t="s">
        <v>385</v>
      </c>
      <c r="C161" s="944">
        <f>SUM(D161:G161)</f>
        <v>1364.7</v>
      </c>
      <c r="D161" s="801">
        <f>SUM(D162:D163)</f>
        <v>868</v>
      </c>
      <c r="E161" s="801">
        <f t="shared" ref="E161:G161" si="155">SUM(E162:E163)</f>
        <v>496.7</v>
      </c>
      <c r="F161" s="801">
        <f t="shared" si="155"/>
        <v>0</v>
      </c>
      <c r="G161" s="961">
        <f t="shared" si="155"/>
        <v>0</v>
      </c>
      <c r="H161" s="944">
        <f>SUM(I161:L161)</f>
        <v>1364.7</v>
      </c>
      <c r="I161" s="801">
        <f t="shared" ref="I161:L161" si="156">SUM(I162:I163)</f>
        <v>868</v>
      </c>
      <c r="J161" s="801">
        <f t="shared" si="156"/>
        <v>496.7</v>
      </c>
      <c r="K161" s="801">
        <f t="shared" si="156"/>
        <v>0</v>
      </c>
      <c r="L161" s="961">
        <f t="shared" si="156"/>
        <v>0</v>
      </c>
      <c r="M161" s="944">
        <f>SUM(N161:Q161)</f>
        <v>311.60000000000002</v>
      </c>
      <c r="N161" s="801">
        <f t="shared" ref="N161:Q161" si="157">SUM(N162:N163)</f>
        <v>239.55</v>
      </c>
      <c r="O161" s="801">
        <f t="shared" si="157"/>
        <v>72.05</v>
      </c>
      <c r="P161" s="801">
        <f t="shared" si="157"/>
        <v>0</v>
      </c>
      <c r="Q161" s="961">
        <f t="shared" si="157"/>
        <v>0</v>
      </c>
      <c r="R161" s="958"/>
      <c r="S161" s="804"/>
    </row>
    <row r="162" spans="1:19" ht="48" x14ac:dyDescent="0.25">
      <c r="A162" s="1343" t="s">
        <v>40</v>
      </c>
      <c r="B162" s="938" t="s">
        <v>677</v>
      </c>
      <c r="C162" s="945">
        <f t="shared" si="121"/>
        <v>868</v>
      </c>
      <c r="D162" s="802">
        <v>868</v>
      </c>
      <c r="E162" s="802">
        <v>0</v>
      </c>
      <c r="F162" s="802">
        <v>0</v>
      </c>
      <c r="G162" s="962">
        <v>0</v>
      </c>
      <c r="H162" s="945">
        <f t="shared" ref="H162:H163" si="158">I162+J162+K162</f>
        <v>868</v>
      </c>
      <c r="I162" s="802">
        <v>868</v>
      </c>
      <c r="J162" s="802">
        <v>0</v>
      </c>
      <c r="K162" s="802">
        <v>0</v>
      </c>
      <c r="L162" s="962">
        <v>0</v>
      </c>
      <c r="M162" s="945">
        <f t="shared" si="123"/>
        <v>311.60000000000002</v>
      </c>
      <c r="N162" s="802">
        <v>239.55</v>
      </c>
      <c r="O162" s="802">
        <v>72.05</v>
      </c>
      <c r="P162" s="802">
        <v>0</v>
      </c>
      <c r="Q162" s="962">
        <v>0</v>
      </c>
      <c r="R162" s="958"/>
      <c r="S162" s="804"/>
    </row>
    <row r="163" spans="1:19" ht="36" x14ac:dyDescent="0.25">
      <c r="A163" s="844" t="s">
        <v>35</v>
      </c>
      <c r="B163" s="938" t="s">
        <v>676</v>
      </c>
      <c r="C163" s="945">
        <f t="shared" si="121"/>
        <v>496.7</v>
      </c>
      <c r="D163" s="802">
        <v>0</v>
      </c>
      <c r="E163" s="802">
        <v>496.7</v>
      </c>
      <c r="F163" s="802">
        <v>0</v>
      </c>
      <c r="G163" s="962">
        <v>0</v>
      </c>
      <c r="H163" s="945">
        <f t="shared" si="158"/>
        <v>496.7</v>
      </c>
      <c r="I163" s="802">
        <v>0</v>
      </c>
      <c r="J163" s="802">
        <v>496.7</v>
      </c>
      <c r="K163" s="802">
        <v>0</v>
      </c>
      <c r="L163" s="962">
        <v>0</v>
      </c>
      <c r="M163" s="945">
        <f t="shared" si="123"/>
        <v>0</v>
      </c>
      <c r="N163" s="802">
        <v>0</v>
      </c>
      <c r="O163" s="802">
        <v>0</v>
      </c>
      <c r="P163" s="802">
        <v>0</v>
      </c>
      <c r="Q163" s="962">
        <v>0</v>
      </c>
      <c r="R163" s="1336"/>
      <c r="S163" s="804"/>
    </row>
    <row r="164" spans="1:19" ht="24" x14ac:dyDescent="0.25">
      <c r="A164" s="1334">
        <v>4</v>
      </c>
      <c r="B164" s="932" t="s">
        <v>545</v>
      </c>
      <c r="C164" s="944">
        <f>SUM(D164:G164)</f>
        <v>2634</v>
      </c>
      <c r="D164" s="801">
        <f>SUM(D166)</f>
        <v>2634</v>
      </c>
      <c r="E164" s="801">
        <f t="shared" ref="E164:G164" si="159">SUM(E166)</f>
        <v>0</v>
      </c>
      <c r="F164" s="801">
        <f t="shared" si="159"/>
        <v>0</v>
      </c>
      <c r="G164" s="961">
        <f t="shared" si="159"/>
        <v>0</v>
      </c>
      <c r="H164" s="944">
        <f>SUM(I164:L164)</f>
        <v>2634</v>
      </c>
      <c r="I164" s="801">
        <f>SUM(I166)</f>
        <v>2634</v>
      </c>
      <c r="J164" s="1345">
        <f t="shared" ref="J164:Q164" si="160">SUM(J166)</f>
        <v>0</v>
      </c>
      <c r="K164" s="1345">
        <f t="shared" si="160"/>
        <v>0</v>
      </c>
      <c r="L164" s="1346">
        <f t="shared" si="160"/>
        <v>0</v>
      </c>
      <c r="M164" s="1347">
        <f>SUM(N164:Q164)</f>
        <v>2567</v>
      </c>
      <c r="N164" s="1348">
        <f t="shared" si="160"/>
        <v>2567</v>
      </c>
      <c r="O164" s="1348">
        <f t="shared" si="160"/>
        <v>0</v>
      </c>
      <c r="P164" s="1348">
        <f t="shared" si="160"/>
        <v>0</v>
      </c>
      <c r="Q164" s="1349">
        <f t="shared" si="160"/>
        <v>0</v>
      </c>
      <c r="R164" s="1336"/>
      <c r="S164" s="804"/>
    </row>
    <row r="165" spans="1:19" ht="24" x14ac:dyDescent="0.25">
      <c r="A165" s="844" t="s">
        <v>50</v>
      </c>
      <c r="B165" s="938" t="s">
        <v>648</v>
      </c>
      <c r="C165" s="945">
        <v>0</v>
      </c>
      <c r="D165" s="802">
        <v>0</v>
      </c>
      <c r="E165" s="802">
        <v>0</v>
      </c>
      <c r="F165" s="802">
        <v>0</v>
      </c>
      <c r="G165" s="962">
        <v>0</v>
      </c>
      <c r="H165" s="945">
        <v>0</v>
      </c>
      <c r="I165" s="802">
        <v>0</v>
      </c>
      <c r="J165" s="244">
        <v>0</v>
      </c>
      <c r="K165" s="244">
        <v>0</v>
      </c>
      <c r="L165" s="250">
        <v>0</v>
      </c>
      <c r="M165" s="1347">
        <f t="shared" ref="M165:M166" si="161">SUM(N165:Q165)</f>
        <v>0</v>
      </c>
      <c r="N165" s="1351">
        <v>0</v>
      </c>
      <c r="O165" s="1351">
        <v>0</v>
      </c>
      <c r="P165" s="1351">
        <v>0</v>
      </c>
      <c r="Q165" s="1352">
        <v>0</v>
      </c>
      <c r="R165" s="1336"/>
      <c r="S165" s="804"/>
    </row>
    <row r="166" spans="1:19" ht="36" x14ac:dyDescent="0.25">
      <c r="A166" s="844" t="s">
        <v>51</v>
      </c>
      <c r="B166" s="938" t="s">
        <v>697</v>
      </c>
      <c r="C166" s="945">
        <f t="shared" si="121"/>
        <v>2634</v>
      </c>
      <c r="D166" s="802">
        <v>2634</v>
      </c>
      <c r="E166" s="802">
        <v>0</v>
      </c>
      <c r="F166" s="802">
        <v>0</v>
      </c>
      <c r="G166" s="962">
        <v>0</v>
      </c>
      <c r="H166" s="945">
        <f t="shared" ref="H166" si="162">I166+J166+K166</f>
        <v>2634</v>
      </c>
      <c r="I166" s="802">
        <v>2634</v>
      </c>
      <c r="J166" s="802">
        <v>0</v>
      </c>
      <c r="K166" s="802">
        <v>0</v>
      </c>
      <c r="L166" s="962">
        <v>0</v>
      </c>
      <c r="M166" s="1347">
        <f t="shared" si="161"/>
        <v>2567</v>
      </c>
      <c r="N166" s="1351">
        <v>2567</v>
      </c>
      <c r="O166" s="1351">
        <v>0</v>
      </c>
      <c r="P166" s="1351">
        <v>0</v>
      </c>
      <c r="Q166" s="1352">
        <v>0</v>
      </c>
      <c r="R166" s="1336"/>
      <c r="S166" s="804"/>
    </row>
    <row r="167" spans="1:19" ht="24" x14ac:dyDescent="0.25">
      <c r="A167" s="1353">
        <v>5</v>
      </c>
      <c r="B167" s="940" t="s">
        <v>698</v>
      </c>
      <c r="C167" s="944">
        <f t="shared" ref="C167" si="163">SUM(D167:G167)</f>
        <v>678</v>
      </c>
      <c r="D167" s="801">
        <f>SUM(D168)</f>
        <v>678</v>
      </c>
      <c r="E167" s="801">
        <f t="shared" ref="E167:G167" si="164">SUM(E168)</f>
        <v>0</v>
      </c>
      <c r="F167" s="801">
        <f t="shared" si="164"/>
        <v>0</v>
      </c>
      <c r="G167" s="961">
        <f t="shared" si="164"/>
        <v>0</v>
      </c>
      <c r="H167" s="944">
        <f t="shared" ref="H167:H170" si="165">SUM(I167:L167)</f>
        <v>752.8</v>
      </c>
      <c r="I167" s="801">
        <f t="shared" ref="I167:L167" si="166">SUM(I168)</f>
        <v>678</v>
      </c>
      <c r="J167" s="801">
        <v>74.8</v>
      </c>
      <c r="K167" s="801">
        <f t="shared" si="166"/>
        <v>0</v>
      </c>
      <c r="L167" s="961">
        <f t="shared" si="166"/>
        <v>0</v>
      </c>
      <c r="M167" s="1347">
        <f>SUM(N167:Q167)</f>
        <v>131.1</v>
      </c>
      <c r="N167" s="1348">
        <f t="shared" ref="N167:Q167" si="167">SUM(N168)</f>
        <v>116.3</v>
      </c>
      <c r="O167" s="1348">
        <f t="shared" si="167"/>
        <v>14.8</v>
      </c>
      <c r="P167" s="1348">
        <f t="shared" si="167"/>
        <v>0</v>
      </c>
      <c r="Q167" s="1349">
        <f t="shared" si="167"/>
        <v>0</v>
      </c>
      <c r="R167" s="1336"/>
      <c r="S167" s="804"/>
    </row>
    <row r="168" spans="1:19" ht="48" x14ac:dyDescent="0.25">
      <c r="A168" s="844" t="s">
        <v>62</v>
      </c>
      <c r="B168" s="938" t="s">
        <v>699</v>
      </c>
      <c r="C168" s="945">
        <f>SUM(D168:G168)</f>
        <v>678</v>
      </c>
      <c r="D168" s="802">
        <v>678</v>
      </c>
      <c r="E168" s="802">
        <v>0</v>
      </c>
      <c r="F168" s="802">
        <v>0</v>
      </c>
      <c r="G168" s="962"/>
      <c r="H168" s="945">
        <f t="shared" si="165"/>
        <v>678</v>
      </c>
      <c r="I168" s="802">
        <v>678</v>
      </c>
      <c r="J168" s="802">
        <v>0</v>
      </c>
      <c r="K168" s="802">
        <v>0</v>
      </c>
      <c r="L168" s="962">
        <v>0</v>
      </c>
      <c r="M168" s="1350">
        <f t="shared" ref="M168:M170" si="168">SUM(N168:Q168)</f>
        <v>131.1</v>
      </c>
      <c r="N168" s="1351">
        <v>116.3</v>
      </c>
      <c r="O168" s="1351">
        <v>14.8</v>
      </c>
      <c r="P168" s="1351">
        <v>0</v>
      </c>
      <c r="Q168" s="1352">
        <v>0</v>
      </c>
      <c r="R168" s="1336"/>
      <c r="S168" s="804"/>
    </row>
    <row r="169" spans="1:19" ht="36" x14ac:dyDescent="0.25">
      <c r="A169" s="1334" t="s">
        <v>554</v>
      </c>
      <c r="B169" s="932" t="s">
        <v>700</v>
      </c>
      <c r="C169" s="944">
        <f t="shared" ref="C169:C170" si="169">SUM(D169:G169)</f>
        <v>0</v>
      </c>
      <c r="D169" s="801">
        <f>SUM(D170)</f>
        <v>0</v>
      </c>
      <c r="E169" s="801">
        <f t="shared" ref="E169:G169" si="170">SUM(E170)</f>
        <v>0</v>
      </c>
      <c r="F169" s="801">
        <f t="shared" si="170"/>
        <v>0</v>
      </c>
      <c r="G169" s="961">
        <f t="shared" si="170"/>
        <v>0</v>
      </c>
      <c r="H169" s="944">
        <f t="shared" si="165"/>
        <v>0</v>
      </c>
      <c r="I169" s="801">
        <f t="shared" ref="I169:L169" si="171">SUM(I170)</f>
        <v>0</v>
      </c>
      <c r="J169" s="801">
        <f t="shared" si="171"/>
        <v>0</v>
      </c>
      <c r="K169" s="801">
        <f t="shared" si="171"/>
        <v>0</v>
      </c>
      <c r="L169" s="961">
        <f t="shared" si="171"/>
        <v>0</v>
      </c>
      <c r="M169" s="1347">
        <f t="shared" si="168"/>
        <v>0</v>
      </c>
      <c r="N169" s="1348">
        <f t="shared" ref="N169:Q169" si="172">SUM(N170)</f>
        <v>0</v>
      </c>
      <c r="O169" s="1348">
        <f t="shared" si="172"/>
        <v>0</v>
      </c>
      <c r="P169" s="1348">
        <f t="shared" si="172"/>
        <v>0</v>
      </c>
      <c r="Q169" s="1349">
        <f t="shared" si="172"/>
        <v>0</v>
      </c>
      <c r="R169" s="1336"/>
      <c r="S169" s="804"/>
    </row>
    <row r="170" spans="1:19" ht="48" x14ac:dyDescent="0.25">
      <c r="A170" s="844" t="s">
        <v>68</v>
      </c>
      <c r="B170" s="938" t="s">
        <v>681</v>
      </c>
      <c r="C170" s="945">
        <f t="shared" si="169"/>
        <v>0</v>
      </c>
      <c r="D170" s="802">
        <v>0</v>
      </c>
      <c r="E170" s="802">
        <v>0</v>
      </c>
      <c r="F170" s="802">
        <v>0</v>
      </c>
      <c r="G170" s="962">
        <v>0</v>
      </c>
      <c r="H170" s="945">
        <f t="shared" si="165"/>
        <v>0</v>
      </c>
      <c r="I170" s="802">
        <v>0</v>
      </c>
      <c r="J170" s="802">
        <v>0</v>
      </c>
      <c r="K170" s="802">
        <v>0</v>
      </c>
      <c r="L170" s="962">
        <v>0</v>
      </c>
      <c r="M170" s="1350">
        <f t="shared" si="168"/>
        <v>0</v>
      </c>
      <c r="N170" s="1351">
        <v>0</v>
      </c>
      <c r="O170" s="1351">
        <v>0</v>
      </c>
      <c r="P170" s="1351">
        <v>0</v>
      </c>
      <c r="Q170" s="1352">
        <v>0</v>
      </c>
      <c r="R170" s="1336"/>
      <c r="S170" s="804"/>
    </row>
    <row r="171" spans="1:19" x14ac:dyDescent="0.25">
      <c r="A171" s="1334" t="s">
        <v>555</v>
      </c>
      <c r="B171" s="932" t="s">
        <v>682</v>
      </c>
      <c r="C171" s="944">
        <f>SUM(D171:G171)</f>
        <v>0</v>
      </c>
      <c r="D171" s="801">
        <f>D172</f>
        <v>0</v>
      </c>
      <c r="E171" s="801">
        <f t="shared" ref="E171:G171" si="173">E172</f>
        <v>0</v>
      </c>
      <c r="F171" s="801">
        <f t="shared" si="173"/>
        <v>0</v>
      </c>
      <c r="G171" s="961">
        <f t="shared" si="173"/>
        <v>0</v>
      </c>
      <c r="H171" s="944">
        <f>SUM(I171:L171)</f>
        <v>0</v>
      </c>
      <c r="I171" s="801">
        <f t="shared" ref="I171:L171" si="174">I172</f>
        <v>0</v>
      </c>
      <c r="J171" s="801">
        <f t="shared" si="174"/>
        <v>0</v>
      </c>
      <c r="K171" s="801">
        <f t="shared" si="174"/>
        <v>0</v>
      </c>
      <c r="L171" s="961">
        <f t="shared" si="174"/>
        <v>0</v>
      </c>
      <c r="M171" s="1347">
        <f>SUM(N171:Q171)</f>
        <v>0</v>
      </c>
      <c r="N171" s="1348">
        <f t="shared" ref="N171:Q171" si="175">N172</f>
        <v>0</v>
      </c>
      <c r="O171" s="1348">
        <f t="shared" si="175"/>
        <v>0</v>
      </c>
      <c r="P171" s="1348">
        <f t="shared" si="175"/>
        <v>0</v>
      </c>
      <c r="Q171" s="1349">
        <f t="shared" si="175"/>
        <v>0</v>
      </c>
      <c r="R171" s="1336"/>
      <c r="S171" s="804"/>
    </row>
    <row r="172" spans="1:19" ht="24" x14ac:dyDescent="0.25">
      <c r="A172" s="844" t="s">
        <v>683</v>
      </c>
      <c r="B172" s="938" t="s">
        <v>684</v>
      </c>
      <c r="C172" s="945">
        <f t="shared" si="121"/>
        <v>0</v>
      </c>
      <c r="D172" s="802">
        <v>0</v>
      </c>
      <c r="E172" s="802">
        <v>0</v>
      </c>
      <c r="F172" s="802">
        <v>0</v>
      </c>
      <c r="G172" s="962">
        <v>0</v>
      </c>
      <c r="H172" s="945">
        <f>I172+J172+K172</f>
        <v>0</v>
      </c>
      <c r="I172" s="802">
        <v>0</v>
      </c>
      <c r="J172" s="802">
        <v>0</v>
      </c>
      <c r="K172" s="802">
        <v>0</v>
      </c>
      <c r="L172" s="962">
        <v>0</v>
      </c>
      <c r="M172" s="1350">
        <f t="shared" ref="M172" si="176">N172+O172+P172</f>
        <v>0</v>
      </c>
      <c r="N172" s="1351">
        <v>0</v>
      </c>
      <c r="O172" s="1351">
        <v>0</v>
      </c>
      <c r="P172" s="1351">
        <v>0</v>
      </c>
      <c r="Q172" s="1352">
        <v>0</v>
      </c>
      <c r="R172" s="1336"/>
      <c r="S172" s="804"/>
    </row>
    <row r="173" spans="1:19" ht="36" x14ac:dyDescent="0.25">
      <c r="A173" s="1334" t="s">
        <v>556</v>
      </c>
      <c r="B173" s="932" t="s">
        <v>685</v>
      </c>
      <c r="C173" s="944">
        <f>SUM(D173:G173)</f>
        <v>1127.08</v>
      </c>
      <c r="D173" s="801">
        <f>SUM(D174)</f>
        <v>10</v>
      </c>
      <c r="E173" s="801">
        <f>SUM(E174)</f>
        <v>22.38</v>
      </c>
      <c r="F173" s="801">
        <f t="shared" ref="F173:G173" si="177">SUM(F174)</f>
        <v>1094.7</v>
      </c>
      <c r="G173" s="961">
        <f t="shared" si="177"/>
        <v>0</v>
      </c>
      <c r="H173" s="944">
        <f t="shared" ref="H173:H178" si="178">SUM(I173:L173)</f>
        <v>1164.8400000000001</v>
      </c>
      <c r="I173" s="801">
        <f t="shared" ref="I173:L173" si="179">SUM(I174)</f>
        <v>47.76</v>
      </c>
      <c r="J173" s="1345">
        <f t="shared" si="179"/>
        <v>22.38</v>
      </c>
      <c r="K173" s="801">
        <f t="shared" si="179"/>
        <v>1094.7</v>
      </c>
      <c r="L173" s="961">
        <f t="shared" si="179"/>
        <v>0</v>
      </c>
      <c r="M173" s="1347">
        <f t="shared" ref="M173:M178" si="180">SUM(N173:Q173)</f>
        <v>1164.8400000000001</v>
      </c>
      <c r="N173" s="801">
        <f t="shared" ref="N173:Q173" si="181">SUM(N174)</f>
        <v>47.76</v>
      </c>
      <c r="O173" s="801">
        <f t="shared" si="181"/>
        <v>22.38</v>
      </c>
      <c r="P173" s="1348">
        <f t="shared" si="181"/>
        <v>1094.7</v>
      </c>
      <c r="Q173" s="1349">
        <f t="shared" si="181"/>
        <v>0</v>
      </c>
      <c r="R173" s="1336"/>
      <c r="S173" s="804"/>
    </row>
    <row r="174" spans="1:19" ht="60" x14ac:dyDescent="0.25">
      <c r="A174" s="815" t="s">
        <v>686</v>
      </c>
      <c r="B174" s="938" t="s">
        <v>687</v>
      </c>
      <c r="C174" s="944">
        <f t="shared" ref="C174" si="182">SUM(D174:G174)</f>
        <v>1127.08</v>
      </c>
      <c r="D174" s="802">
        <v>10</v>
      </c>
      <c r="E174" s="802">
        <v>22.38</v>
      </c>
      <c r="F174" s="802">
        <v>1094.7</v>
      </c>
      <c r="G174" s="962">
        <v>0</v>
      </c>
      <c r="H174" s="944">
        <f t="shared" si="178"/>
        <v>1164.8400000000001</v>
      </c>
      <c r="I174" s="802">
        <v>47.76</v>
      </c>
      <c r="J174" s="244">
        <v>22.38</v>
      </c>
      <c r="K174" s="802">
        <v>1094.7</v>
      </c>
      <c r="L174" s="962">
        <v>0</v>
      </c>
      <c r="M174" s="1347">
        <f t="shared" si="180"/>
        <v>1164.8400000000001</v>
      </c>
      <c r="N174" s="802">
        <v>47.76</v>
      </c>
      <c r="O174" s="802">
        <v>22.38</v>
      </c>
      <c r="P174" s="802">
        <v>1094.7</v>
      </c>
      <c r="Q174" s="962">
        <v>0</v>
      </c>
      <c r="R174" s="1336"/>
      <c r="S174" s="804"/>
    </row>
    <row r="175" spans="1:19" ht="24" customHeight="1" x14ac:dyDescent="0.25">
      <c r="A175" s="815" t="s">
        <v>704</v>
      </c>
      <c r="B175" s="1397" t="s">
        <v>710</v>
      </c>
      <c r="C175" s="944">
        <f>SUM(D175:G175)</f>
        <v>0</v>
      </c>
      <c r="D175" s="1390">
        <f>D176</f>
        <v>0</v>
      </c>
      <c r="E175" s="801">
        <f t="shared" ref="E175:G177" si="183">E176</f>
        <v>0</v>
      </c>
      <c r="F175" s="801">
        <f t="shared" si="183"/>
        <v>0</v>
      </c>
      <c r="G175" s="961">
        <f t="shared" si="183"/>
        <v>0</v>
      </c>
      <c r="H175" s="944">
        <f t="shared" si="178"/>
        <v>2408.6999999999998</v>
      </c>
      <c r="I175" s="801">
        <f t="shared" ref="I175:L177" si="184">I176</f>
        <v>0</v>
      </c>
      <c r="J175" s="801">
        <f t="shared" si="184"/>
        <v>0</v>
      </c>
      <c r="K175" s="801">
        <f t="shared" si="184"/>
        <v>0</v>
      </c>
      <c r="L175" s="1393">
        <f t="shared" si="184"/>
        <v>2408.6999999999998</v>
      </c>
      <c r="M175" s="1347">
        <f t="shared" si="180"/>
        <v>602.20000000000005</v>
      </c>
      <c r="N175" s="1348">
        <f t="shared" ref="N175:Q177" si="185">N176</f>
        <v>0</v>
      </c>
      <c r="O175" s="1348">
        <f t="shared" si="185"/>
        <v>0</v>
      </c>
      <c r="P175" s="1348">
        <f t="shared" si="185"/>
        <v>0</v>
      </c>
      <c r="Q175" s="1349">
        <f t="shared" si="185"/>
        <v>602.20000000000005</v>
      </c>
      <c r="R175" s="1336"/>
      <c r="S175" s="804"/>
    </row>
    <row r="176" spans="1:19" ht="24" customHeight="1" x14ac:dyDescent="0.25">
      <c r="A176" s="1391" t="s">
        <v>706</v>
      </c>
      <c r="B176" s="1398" t="s">
        <v>705</v>
      </c>
      <c r="C176" s="945">
        <f t="shared" ref="C176:C178" si="186">SUM(D176:G176)</f>
        <v>0</v>
      </c>
      <c r="D176" s="1389">
        <v>0</v>
      </c>
      <c r="E176" s="802">
        <v>0</v>
      </c>
      <c r="F176" s="802">
        <v>0</v>
      </c>
      <c r="G176" s="1175">
        <v>0</v>
      </c>
      <c r="H176" s="945">
        <f t="shared" si="178"/>
        <v>2408.6999999999998</v>
      </c>
      <c r="I176" s="802">
        <v>0</v>
      </c>
      <c r="J176" s="244">
        <v>0</v>
      </c>
      <c r="K176" s="802">
        <v>0</v>
      </c>
      <c r="L176" s="1394">
        <v>2408.6999999999998</v>
      </c>
      <c r="M176" s="1388">
        <f t="shared" si="180"/>
        <v>602.20000000000005</v>
      </c>
      <c r="N176" s="802">
        <v>0</v>
      </c>
      <c r="O176" s="802">
        <v>0</v>
      </c>
      <c r="P176" s="802">
        <v>0</v>
      </c>
      <c r="Q176" s="1175">
        <v>602.20000000000005</v>
      </c>
      <c r="R176" s="1336"/>
      <c r="S176" s="804"/>
    </row>
    <row r="177" spans="1:19" x14ac:dyDescent="0.25">
      <c r="A177" s="1392">
        <v>10</v>
      </c>
      <c r="B177" s="1397" t="s">
        <v>707</v>
      </c>
      <c r="C177" s="944">
        <f>SUM(D177:G177)</f>
        <v>0</v>
      </c>
      <c r="D177" s="1390">
        <f>D178</f>
        <v>0</v>
      </c>
      <c r="E177" s="801">
        <f t="shared" si="183"/>
        <v>0</v>
      </c>
      <c r="F177" s="801">
        <f t="shared" si="183"/>
        <v>0</v>
      </c>
      <c r="G177" s="961">
        <f t="shared" si="183"/>
        <v>0</v>
      </c>
      <c r="H177" s="944">
        <f t="shared" si="178"/>
        <v>1522</v>
      </c>
      <c r="I177" s="1390">
        <f t="shared" si="184"/>
        <v>1522</v>
      </c>
      <c r="J177" s="801">
        <f t="shared" si="184"/>
        <v>0</v>
      </c>
      <c r="K177" s="801">
        <f t="shared" si="184"/>
        <v>0</v>
      </c>
      <c r="L177" s="961">
        <f t="shared" si="184"/>
        <v>0</v>
      </c>
      <c r="M177" s="1347">
        <f t="shared" si="180"/>
        <v>1322</v>
      </c>
      <c r="N177" s="1348">
        <f t="shared" si="185"/>
        <v>1322</v>
      </c>
      <c r="O177" s="1348">
        <f t="shared" si="185"/>
        <v>0</v>
      </c>
      <c r="P177" s="1348">
        <f t="shared" si="185"/>
        <v>0</v>
      </c>
      <c r="Q177" s="1349">
        <f t="shared" si="185"/>
        <v>0</v>
      </c>
      <c r="R177" s="1335"/>
      <c r="S177" s="804"/>
    </row>
    <row r="178" spans="1:19" ht="24" x14ac:dyDescent="0.25">
      <c r="A178" s="1391" t="s">
        <v>709</v>
      </c>
      <c r="B178" s="1398" t="s">
        <v>708</v>
      </c>
      <c r="C178" s="945">
        <f t="shared" si="186"/>
        <v>0</v>
      </c>
      <c r="D178" s="1389">
        <v>0</v>
      </c>
      <c r="E178" s="802">
        <v>0</v>
      </c>
      <c r="F178" s="802">
        <v>0</v>
      </c>
      <c r="G178" s="962">
        <v>0</v>
      </c>
      <c r="H178" s="945">
        <f t="shared" si="178"/>
        <v>1522</v>
      </c>
      <c r="I178" s="1389">
        <v>1522</v>
      </c>
      <c r="J178" s="244">
        <v>0</v>
      </c>
      <c r="K178" s="802">
        <v>0</v>
      </c>
      <c r="L178" s="962">
        <v>0</v>
      </c>
      <c r="M178" s="1347">
        <f t="shared" si="180"/>
        <v>1322</v>
      </c>
      <c r="N178" s="802">
        <v>1322</v>
      </c>
      <c r="O178" s="802">
        <v>0</v>
      </c>
      <c r="P178" s="802">
        <v>0</v>
      </c>
      <c r="Q178" s="962">
        <v>0</v>
      </c>
      <c r="R178" s="1335"/>
      <c r="S178" s="804"/>
    </row>
    <row r="179" spans="1:19" x14ac:dyDescent="0.25">
      <c r="A179" s="815"/>
      <c r="B179" s="938"/>
      <c r="C179" s="945"/>
      <c r="D179" s="802"/>
      <c r="E179" s="802"/>
      <c r="F179" s="802"/>
      <c r="G179" s="962"/>
      <c r="H179" s="945"/>
      <c r="I179" s="802"/>
      <c r="J179" s="244"/>
      <c r="K179" s="802"/>
      <c r="L179" s="962"/>
      <c r="M179" s="1350"/>
      <c r="N179" s="802"/>
      <c r="O179" s="802"/>
      <c r="P179" s="802"/>
      <c r="Q179" s="962"/>
      <c r="R179" s="1336"/>
      <c r="S179" s="804"/>
    </row>
    <row r="180" spans="1:19" ht="36" x14ac:dyDescent="0.25">
      <c r="A180" s="1384"/>
      <c r="B180" s="134" t="s">
        <v>688</v>
      </c>
      <c r="C180" s="603">
        <f>SUM(D180:G180)</f>
        <v>689</v>
      </c>
      <c r="D180" s="462">
        <f>D181+D184+D187</f>
        <v>689</v>
      </c>
      <c r="E180" s="462">
        <f t="shared" ref="E180:G180" si="187">E181+E184+E187</f>
        <v>0</v>
      </c>
      <c r="F180" s="462">
        <f t="shared" si="187"/>
        <v>0</v>
      </c>
      <c r="G180" s="462">
        <f t="shared" si="187"/>
        <v>0</v>
      </c>
      <c r="H180" s="603">
        <f>SUM(I180:L180)</f>
        <v>764.2</v>
      </c>
      <c r="I180" s="462">
        <f>I181+I184+I187</f>
        <v>764.2</v>
      </c>
      <c r="J180" s="462">
        <f t="shared" ref="J180:L180" si="188">J181+J184+J187</f>
        <v>0</v>
      </c>
      <c r="K180" s="462">
        <f t="shared" si="188"/>
        <v>0</v>
      </c>
      <c r="L180" s="462">
        <f t="shared" si="188"/>
        <v>0</v>
      </c>
      <c r="M180" s="603">
        <f>SUM(N180:Q180)</f>
        <v>600</v>
      </c>
      <c r="N180" s="462">
        <f>N181+N184+N187</f>
        <v>600</v>
      </c>
      <c r="O180" s="462">
        <f t="shared" ref="O180:Q180" si="189">O181+O184+O187</f>
        <v>0</v>
      </c>
      <c r="P180" s="462">
        <f t="shared" si="189"/>
        <v>0</v>
      </c>
      <c r="Q180" s="462">
        <f t="shared" si="189"/>
        <v>0</v>
      </c>
      <c r="R180" s="956">
        <f>M180/C180*100</f>
        <v>87.082728592162553</v>
      </c>
      <c r="S180" s="804"/>
    </row>
    <row r="181" spans="1:19" ht="24" x14ac:dyDescent="0.25">
      <c r="A181" s="1354" t="s">
        <v>170</v>
      </c>
      <c r="B181" s="932" t="s">
        <v>689</v>
      </c>
      <c r="C181" s="944">
        <f>SUM(D181:G181)</f>
        <v>0</v>
      </c>
      <c r="D181" s="801">
        <f>SUM(D182:D183)</f>
        <v>0</v>
      </c>
      <c r="E181" s="802">
        <f t="shared" ref="E181:G181" si="190">SUM(E182:E183)</f>
        <v>0</v>
      </c>
      <c r="F181" s="802">
        <f t="shared" si="190"/>
        <v>0</v>
      </c>
      <c r="G181" s="962">
        <f t="shared" si="190"/>
        <v>0</v>
      </c>
      <c r="H181" s="944">
        <f>SUM(I181:L181)</f>
        <v>0</v>
      </c>
      <c r="I181" s="801">
        <f t="shared" ref="I181:L181" si="191">SUM(I182:I183)</f>
        <v>0</v>
      </c>
      <c r="J181" s="802">
        <f t="shared" si="191"/>
        <v>0</v>
      </c>
      <c r="K181" s="802">
        <f t="shared" si="191"/>
        <v>0</v>
      </c>
      <c r="L181" s="962">
        <f t="shared" si="191"/>
        <v>0</v>
      </c>
      <c r="M181" s="944">
        <f>SUM(N181:Q181)</f>
        <v>0</v>
      </c>
      <c r="N181" s="801">
        <f t="shared" ref="N181:Q181" si="192">SUM(N182:N183)</f>
        <v>0</v>
      </c>
      <c r="O181" s="802">
        <f t="shared" si="192"/>
        <v>0</v>
      </c>
      <c r="P181" s="802">
        <f t="shared" si="192"/>
        <v>0</v>
      </c>
      <c r="Q181" s="962">
        <f t="shared" si="192"/>
        <v>0</v>
      </c>
      <c r="R181" s="957"/>
      <c r="S181" s="804"/>
    </row>
    <row r="182" spans="1:19" ht="36" x14ac:dyDescent="0.25">
      <c r="A182" s="815" t="s">
        <v>26</v>
      </c>
      <c r="B182" s="938" t="s">
        <v>642</v>
      </c>
      <c r="C182" s="945">
        <f t="shared" ref="C182" si="193">D182+E182+F182</f>
        <v>0</v>
      </c>
      <c r="D182" s="802">
        <v>0</v>
      </c>
      <c r="E182" s="802">
        <v>0</v>
      </c>
      <c r="F182" s="802">
        <v>0</v>
      </c>
      <c r="G182" s="962">
        <v>0</v>
      </c>
      <c r="H182" s="945">
        <f t="shared" ref="H182" si="194">I182+J182+K182</f>
        <v>0</v>
      </c>
      <c r="I182" s="802">
        <v>0</v>
      </c>
      <c r="J182" s="802">
        <v>0</v>
      </c>
      <c r="K182" s="802">
        <v>0</v>
      </c>
      <c r="L182" s="962">
        <v>0</v>
      </c>
      <c r="M182" s="945">
        <f t="shared" ref="M182" si="195">N182+O182+P182</f>
        <v>0</v>
      </c>
      <c r="N182" s="802">
        <v>0</v>
      </c>
      <c r="O182" s="802">
        <v>0</v>
      </c>
      <c r="P182" s="802">
        <v>0</v>
      </c>
      <c r="Q182" s="962">
        <v>0</v>
      </c>
      <c r="R182" s="957"/>
      <c r="S182" s="804"/>
    </row>
    <row r="183" spans="1:19" ht="24" x14ac:dyDescent="0.25">
      <c r="A183" s="815" t="s">
        <v>27</v>
      </c>
      <c r="B183" s="939" t="s">
        <v>643</v>
      </c>
      <c r="C183" s="945">
        <f>D183+E183+F183</f>
        <v>0</v>
      </c>
      <c r="D183" s="802">
        <v>0</v>
      </c>
      <c r="E183" s="802">
        <v>0</v>
      </c>
      <c r="F183" s="802">
        <v>0</v>
      </c>
      <c r="G183" s="962">
        <v>0</v>
      </c>
      <c r="H183" s="945">
        <f>I183+J183+K183</f>
        <v>0</v>
      </c>
      <c r="I183" s="802">
        <v>0</v>
      </c>
      <c r="J183" s="802">
        <v>0</v>
      </c>
      <c r="K183" s="802">
        <v>0</v>
      </c>
      <c r="L183" s="962">
        <v>0</v>
      </c>
      <c r="M183" s="945">
        <f>N183+O183+P183</f>
        <v>0</v>
      </c>
      <c r="N183" s="802">
        <v>0</v>
      </c>
      <c r="O183" s="802">
        <v>0</v>
      </c>
      <c r="P183" s="802">
        <v>0</v>
      </c>
      <c r="Q183" s="962">
        <v>0</v>
      </c>
      <c r="R183" s="958"/>
      <c r="S183" s="804"/>
    </row>
    <row r="184" spans="1:19" ht="24" x14ac:dyDescent="0.25">
      <c r="A184" s="1354" t="s">
        <v>171</v>
      </c>
      <c r="B184" s="940" t="s">
        <v>646</v>
      </c>
      <c r="C184" s="944">
        <f>SUM(D184:G184)</f>
        <v>689</v>
      </c>
      <c r="D184" s="801">
        <f>SUM(D185:D186)</f>
        <v>689</v>
      </c>
      <c r="E184" s="801">
        <f>SUM(E185:E186)</f>
        <v>0</v>
      </c>
      <c r="F184" s="801">
        <f>SUM(F185:F186)</f>
        <v>0</v>
      </c>
      <c r="G184" s="961">
        <f>SUM(G185:G186)</f>
        <v>0</v>
      </c>
      <c r="H184" s="944">
        <f>SUM(I184:L184)</f>
        <v>739</v>
      </c>
      <c r="I184" s="801">
        <f>SUM(I185:I186)</f>
        <v>739</v>
      </c>
      <c r="J184" s="801">
        <f>SUM(J185:J186)</f>
        <v>0</v>
      </c>
      <c r="K184" s="801">
        <f>SUM(K185:K186)</f>
        <v>0</v>
      </c>
      <c r="L184" s="961">
        <f>SUM(L185:L186)</f>
        <v>0</v>
      </c>
      <c r="M184" s="944">
        <f>SUM(N184:Q184)</f>
        <v>600</v>
      </c>
      <c r="N184" s="801">
        <f>SUM(N185:N186)</f>
        <v>600</v>
      </c>
      <c r="O184" s="801">
        <f>SUM(O185:O186)</f>
        <v>0</v>
      </c>
      <c r="P184" s="801">
        <f>SUM(P185:P186)</f>
        <v>0</v>
      </c>
      <c r="Q184" s="961">
        <f>SUM(Q185:Q186)</f>
        <v>0</v>
      </c>
      <c r="R184" s="958"/>
      <c r="S184" s="804"/>
    </row>
    <row r="185" spans="1:19" ht="24" x14ac:dyDescent="0.25">
      <c r="A185" s="815" t="s">
        <v>34</v>
      </c>
      <c r="B185" s="938" t="s">
        <v>648</v>
      </c>
      <c r="C185" s="945">
        <f t="shared" ref="C185:C186" si="196">D185+E185+F185</f>
        <v>0</v>
      </c>
      <c r="D185" s="802">
        <v>0</v>
      </c>
      <c r="E185" s="802">
        <v>0</v>
      </c>
      <c r="F185" s="802">
        <v>0</v>
      </c>
      <c r="G185" s="962">
        <v>0</v>
      </c>
      <c r="H185" s="945">
        <f t="shared" ref="H185:H186" si="197">I185+J185+K185</f>
        <v>50</v>
      </c>
      <c r="I185" s="802">
        <v>50</v>
      </c>
      <c r="J185" s="802">
        <v>0</v>
      </c>
      <c r="K185" s="802">
        <v>0</v>
      </c>
      <c r="L185" s="962">
        <v>0</v>
      </c>
      <c r="M185" s="945">
        <f t="shared" ref="M185:M186" si="198">N185+O185+P185</f>
        <v>0</v>
      </c>
      <c r="N185" s="802">
        <v>0</v>
      </c>
      <c r="O185" s="802">
        <v>0</v>
      </c>
      <c r="P185" s="802">
        <v>0</v>
      </c>
      <c r="Q185" s="962">
        <v>0</v>
      </c>
      <c r="R185" s="958"/>
      <c r="S185" s="804"/>
    </row>
    <row r="186" spans="1:19" ht="36" x14ac:dyDescent="0.25">
      <c r="A186" s="815" t="s">
        <v>115</v>
      </c>
      <c r="B186" s="939" t="s">
        <v>647</v>
      </c>
      <c r="C186" s="945">
        <f t="shared" si="196"/>
        <v>689</v>
      </c>
      <c r="D186" s="802">
        <v>689</v>
      </c>
      <c r="E186" s="802">
        <v>0</v>
      </c>
      <c r="F186" s="802">
        <v>0</v>
      </c>
      <c r="G186" s="962">
        <v>0</v>
      </c>
      <c r="H186" s="945">
        <f t="shared" si="197"/>
        <v>689</v>
      </c>
      <c r="I186" s="802">
        <v>689</v>
      </c>
      <c r="J186" s="802">
        <v>0</v>
      </c>
      <c r="K186" s="802">
        <v>0</v>
      </c>
      <c r="L186" s="962">
        <v>0</v>
      </c>
      <c r="M186" s="945">
        <f t="shared" si="198"/>
        <v>600</v>
      </c>
      <c r="N186" s="802">
        <v>600</v>
      </c>
      <c r="O186" s="802">
        <v>0</v>
      </c>
      <c r="P186" s="802">
        <v>0</v>
      </c>
      <c r="Q186" s="962">
        <v>0</v>
      </c>
      <c r="R186" s="958"/>
      <c r="S186" s="804"/>
    </row>
    <row r="187" spans="1:19" x14ac:dyDescent="0.25">
      <c r="A187" s="815">
        <v>3</v>
      </c>
      <c r="B187" s="1397" t="s">
        <v>707</v>
      </c>
      <c r="C187" s="944">
        <f>SUM(D187:G187)</f>
        <v>0</v>
      </c>
      <c r="D187" s="1390">
        <f>D188</f>
        <v>0</v>
      </c>
      <c r="E187" s="801">
        <f t="shared" ref="E187:G187" si="199">E188</f>
        <v>0</v>
      </c>
      <c r="F187" s="801">
        <f t="shared" si="199"/>
        <v>0</v>
      </c>
      <c r="G187" s="961">
        <f t="shared" si="199"/>
        <v>0</v>
      </c>
      <c r="H187" s="944">
        <f>SUM(I187:L187)</f>
        <v>25.2</v>
      </c>
      <c r="I187" s="1390">
        <f t="shared" ref="I187:L187" si="200">I188</f>
        <v>25.2</v>
      </c>
      <c r="J187" s="801">
        <f t="shared" si="200"/>
        <v>0</v>
      </c>
      <c r="K187" s="801">
        <f t="shared" si="200"/>
        <v>0</v>
      </c>
      <c r="L187" s="961">
        <f t="shared" si="200"/>
        <v>0</v>
      </c>
      <c r="M187" s="1347">
        <f>SUM(N187:Q187)</f>
        <v>0</v>
      </c>
      <c r="N187" s="1348">
        <f t="shared" ref="N187:Q187" si="201">N188</f>
        <v>0</v>
      </c>
      <c r="O187" s="1348">
        <f t="shared" si="201"/>
        <v>0</v>
      </c>
      <c r="P187" s="1348">
        <f t="shared" si="201"/>
        <v>0</v>
      </c>
      <c r="Q187" s="1349">
        <f t="shared" si="201"/>
        <v>0</v>
      </c>
      <c r="R187" s="958"/>
      <c r="S187" s="804"/>
    </row>
    <row r="188" spans="1:19" ht="24" x14ac:dyDescent="0.25">
      <c r="A188" s="815"/>
      <c r="B188" s="1398" t="s">
        <v>708</v>
      </c>
      <c r="C188" s="945">
        <f t="shared" ref="C188" si="202">SUM(D188:G188)</f>
        <v>0</v>
      </c>
      <c r="D188" s="1389">
        <v>0</v>
      </c>
      <c r="E188" s="802">
        <v>0</v>
      </c>
      <c r="F188" s="802">
        <v>0</v>
      </c>
      <c r="G188" s="962">
        <v>0</v>
      </c>
      <c r="H188" s="945">
        <f>SUM(I188:L188)</f>
        <v>25.2</v>
      </c>
      <c r="I188" s="1389">
        <v>25.2</v>
      </c>
      <c r="J188" s="244">
        <v>0</v>
      </c>
      <c r="K188" s="802">
        <v>0</v>
      </c>
      <c r="L188" s="962">
        <v>0</v>
      </c>
      <c r="M188" s="1347">
        <f>SUM(N188:Q188)</f>
        <v>0</v>
      </c>
      <c r="N188" s="802"/>
      <c r="O188" s="802">
        <v>0</v>
      </c>
      <c r="P188" s="802">
        <v>0</v>
      </c>
      <c r="Q188" s="962">
        <v>0</v>
      </c>
      <c r="R188" s="958"/>
      <c r="S188" s="804"/>
    </row>
    <row r="189" spans="1:19" ht="36" x14ac:dyDescent="0.25">
      <c r="A189" s="841"/>
      <c r="B189" s="134" t="s">
        <v>690</v>
      </c>
      <c r="C189" s="48">
        <f>SUM(D189:G189)</f>
        <v>5804.9</v>
      </c>
      <c r="D189" s="20">
        <f>SUM(D190)</f>
        <v>3584</v>
      </c>
      <c r="E189" s="20">
        <f t="shared" ref="E189:G189" si="203">SUM(E190)</f>
        <v>2220.9</v>
      </c>
      <c r="F189" s="20">
        <f t="shared" si="203"/>
        <v>0</v>
      </c>
      <c r="G189" s="49">
        <f t="shared" si="203"/>
        <v>0</v>
      </c>
      <c r="H189" s="48">
        <f>SUM(I189:L189)</f>
        <v>6662.8</v>
      </c>
      <c r="I189" s="20">
        <f t="shared" ref="I189:L189" si="204">SUM(I190)</f>
        <v>3584</v>
      </c>
      <c r="J189" s="20">
        <f t="shared" si="204"/>
        <v>3078.8</v>
      </c>
      <c r="K189" s="20">
        <f t="shared" si="204"/>
        <v>0</v>
      </c>
      <c r="L189" s="49">
        <f t="shared" si="204"/>
        <v>0</v>
      </c>
      <c r="M189" s="577">
        <f>SUM(N189:Q189)</f>
        <v>4392.16</v>
      </c>
      <c r="N189" s="462">
        <f t="shared" ref="N189:Q189" si="205">SUM(N190)</f>
        <v>2486.87</v>
      </c>
      <c r="O189" s="462">
        <f t="shared" si="205"/>
        <v>1905.29</v>
      </c>
      <c r="P189" s="462">
        <f t="shared" si="205"/>
        <v>0</v>
      </c>
      <c r="Q189" s="960">
        <f t="shared" si="205"/>
        <v>0</v>
      </c>
      <c r="R189" s="341">
        <f>M189/C189*100</f>
        <v>75.662974383710306</v>
      </c>
      <c r="S189" s="804"/>
    </row>
    <row r="190" spans="1:19" x14ac:dyDescent="0.25">
      <c r="A190" s="1334" t="s">
        <v>170</v>
      </c>
      <c r="B190" s="932" t="s">
        <v>691</v>
      </c>
      <c r="C190" s="1353">
        <f>SUM(D190:G190)</f>
        <v>5804.9</v>
      </c>
      <c r="D190" s="1345">
        <f>SUM(D191:D192)</f>
        <v>3584</v>
      </c>
      <c r="E190" s="1345">
        <f t="shared" ref="E190:G190" si="206">SUM(E191:E192)</f>
        <v>2220.9</v>
      </c>
      <c r="F190" s="1345">
        <f t="shared" si="206"/>
        <v>0</v>
      </c>
      <c r="G190" s="1346">
        <f t="shared" si="206"/>
        <v>0</v>
      </c>
      <c r="H190" s="1353">
        <f>SUM(I190:L190)</f>
        <v>6662.8</v>
      </c>
      <c r="I190" s="1345">
        <f t="shared" ref="I190:L190" si="207">SUM(I191:I192)</f>
        <v>3584</v>
      </c>
      <c r="J190" s="1345">
        <f t="shared" si="207"/>
        <v>3078.8</v>
      </c>
      <c r="K190" s="1345">
        <f t="shared" si="207"/>
        <v>0</v>
      </c>
      <c r="L190" s="1346">
        <f t="shared" si="207"/>
        <v>0</v>
      </c>
      <c r="M190" s="1347">
        <f>SUM(N190:Q190)</f>
        <v>4392.16</v>
      </c>
      <c r="N190" s="801">
        <f t="shared" ref="N190:Q190" si="208">SUM(N191:N192)</f>
        <v>2486.87</v>
      </c>
      <c r="O190" s="801">
        <f t="shared" si="208"/>
        <v>1905.29</v>
      </c>
      <c r="P190" s="801">
        <f t="shared" si="208"/>
        <v>0</v>
      </c>
      <c r="Q190" s="961">
        <f t="shared" si="208"/>
        <v>0</v>
      </c>
      <c r="R190" s="958"/>
      <c r="S190" s="804"/>
    </row>
    <row r="191" spans="1:19" ht="36.75" x14ac:dyDescent="0.25">
      <c r="A191" s="844" t="s">
        <v>26</v>
      </c>
      <c r="B191" s="1064" t="s">
        <v>692</v>
      </c>
      <c r="C191" s="1308">
        <f t="shared" ref="C191:C192" si="209">D191+E191+F191</f>
        <v>3584</v>
      </c>
      <c r="D191" s="1309">
        <v>3584</v>
      </c>
      <c r="E191" s="1309">
        <v>0</v>
      </c>
      <c r="F191" s="1309">
        <v>0</v>
      </c>
      <c r="G191" s="1310">
        <v>0</v>
      </c>
      <c r="H191" s="1308">
        <f t="shared" ref="H191:H192" si="210">I191+J191+K191</f>
        <v>6662.8</v>
      </c>
      <c r="I191" s="1309">
        <v>3584</v>
      </c>
      <c r="J191" s="1309">
        <v>3078.8</v>
      </c>
      <c r="K191" s="1309">
        <v>0</v>
      </c>
      <c r="L191" s="1310">
        <v>0</v>
      </c>
      <c r="M191" s="1399">
        <f t="shared" ref="M191:M192" si="211">N191+O191+P191</f>
        <v>4392.16</v>
      </c>
      <c r="N191" s="1356">
        <v>2486.87</v>
      </c>
      <c r="O191" s="1356">
        <v>1905.29</v>
      </c>
      <c r="P191" s="1356">
        <v>0</v>
      </c>
      <c r="Q191" s="1357">
        <v>0</v>
      </c>
      <c r="R191" s="1358"/>
      <c r="S191" s="804"/>
    </row>
    <row r="192" spans="1:19" ht="24.75" x14ac:dyDescent="0.25">
      <c r="A192" s="844" t="s">
        <v>27</v>
      </c>
      <c r="B192" s="1064" t="s">
        <v>693</v>
      </c>
      <c r="C192" s="1359">
        <f t="shared" si="209"/>
        <v>2220.9</v>
      </c>
      <c r="D192" s="1360">
        <v>0</v>
      </c>
      <c r="E192" s="1387">
        <v>2220.9</v>
      </c>
      <c r="F192" s="1360">
        <v>0</v>
      </c>
      <c r="G192" s="1361">
        <v>0</v>
      </c>
      <c r="H192" s="1359">
        <f t="shared" si="210"/>
        <v>0</v>
      </c>
      <c r="I192" s="1360">
        <v>0</v>
      </c>
      <c r="J192" s="756"/>
      <c r="K192" s="1360">
        <v>0</v>
      </c>
      <c r="L192" s="1361">
        <v>0</v>
      </c>
      <c r="M192" s="1355">
        <f t="shared" si="211"/>
        <v>0</v>
      </c>
      <c r="N192" s="1356">
        <v>0</v>
      </c>
      <c r="O192" s="1356">
        <v>0</v>
      </c>
      <c r="P192" s="1356">
        <v>0</v>
      </c>
      <c r="Q192" s="1357">
        <v>0</v>
      </c>
      <c r="R192" s="1358"/>
      <c r="S192" s="804"/>
    </row>
    <row r="193" spans="1:19" ht="15.75" thickBot="1" x14ac:dyDescent="0.3">
      <c r="A193" s="1362"/>
      <c r="B193" s="1363" t="s">
        <v>131</v>
      </c>
      <c r="C193" s="1364">
        <f>SUM(D193:G193)</f>
        <v>340793.8</v>
      </c>
      <c r="D193" s="1365">
        <f>D127+D138+D152+D180+D189</f>
        <v>93486.42</v>
      </c>
      <c r="E193" s="1366">
        <f>E127+E138+E152+E180+E189</f>
        <v>246212.67999999996</v>
      </c>
      <c r="F193" s="1366">
        <f>F127+F138+F152+F180+F189</f>
        <v>1094.7</v>
      </c>
      <c r="G193" s="1363">
        <f>G127+G138+G152+G180+G189</f>
        <v>0</v>
      </c>
      <c r="H193" s="1367">
        <f>SUM(I193:L193)</f>
        <v>346626.35000000003</v>
      </c>
      <c r="I193" s="1366">
        <f>I127+I138+I152+I180+I189</f>
        <v>95977.27</v>
      </c>
      <c r="J193" s="1366">
        <f>J127+J138+J152+J180+J189</f>
        <v>247145.68</v>
      </c>
      <c r="K193" s="1366">
        <f>K127+K138+K152+K180+K189</f>
        <v>1094.7</v>
      </c>
      <c r="L193" s="1363">
        <f>L127+L138+L152+L180+L189</f>
        <v>2408.6999999999998</v>
      </c>
      <c r="M193" s="1364">
        <f>SUM(N193:Q193)</f>
        <v>214257.01000000004</v>
      </c>
      <c r="N193" s="1365">
        <f>N127+N138+N152+N180+N189</f>
        <v>59298.16</v>
      </c>
      <c r="O193" s="1365">
        <f>O127+O138+O152+O180+O189</f>
        <v>153261.95000000001</v>
      </c>
      <c r="P193" s="1365">
        <f>P127+P138+P152+P180+P189</f>
        <v>1094.7</v>
      </c>
      <c r="Q193" s="1368">
        <f>Q127+Q138+Q152+Q180+Q189</f>
        <v>602.20000000000005</v>
      </c>
      <c r="R193" s="1369">
        <f>M193/C193*100</f>
        <v>62.869984723900508</v>
      </c>
      <c r="S193" s="804"/>
    </row>
    <row r="194" spans="1:19" ht="19.5" thickBot="1" x14ac:dyDescent="0.3">
      <c r="A194" s="1555" t="s">
        <v>346</v>
      </c>
      <c r="B194" s="1556"/>
      <c r="C194" s="1556"/>
      <c r="D194" s="1556"/>
      <c r="E194" s="1556"/>
      <c r="F194" s="1556"/>
      <c r="G194" s="1556"/>
      <c r="H194" s="1556"/>
      <c r="I194" s="1556"/>
      <c r="J194" s="1556"/>
      <c r="K194" s="1556"/>
      <c r="L194" s="1556"/>
      <c r="M194" s="1556"/>
      <c r="N194" s="1556"/>
      <c r="O194" s="1556"/>
      <c r="P194" s="1556"/>
      <c r="Q194" s="1556"/>
      <c r="R194" s="1559"/>
      <c r="S194" s="1375" t="s">
        <v>368</v>
      </c>
    </row>
    <row r="195" spans="1:19" ht="36" x14ac:dyDescent="0.25">
      <c r="A195" s="1370" t="s">
        <v>170</v>
      </c>
      <c r="B195" s="1371" t="s">
        <v>456</v>
      </c>
      <c r="C195" s="1312">
        <v>0</v>
      </c>
      <c r="D195" s="1313">
        <v>0</v>
      </c>
      <c r="E195" s="1313">
        <v>0</v>
      </c>
      <c r="F195" s="1313">
        <v>0</v>
      </c>
      <c r="G195" s="1314">
        <v>0</v>
      </c>
      <c r="H195" s="1312">
        <v>0</v>
      </c>
      <c r="I195" s="1313">
        <v>0</v>
      </c>
      <c r="J195" s="1313">
        <v>0</v>
      </c>
      <c r="K195" s="1313">
        <v>0</v>
      </c>
      <c r="L195" s="1314">
        <v>0</v>
      </c>
      <c r="M195" s="1312">
        <v>0</v>
      </c>
      <c r="N195" s="1313">
        <v>0</v>
      </c>
      <c r="O195" s="1313">
        <v>0</v>
      </c>
      <c r="P195" s="1313">
        <v>0</v>
      </c>
      <c r="Q195" s="1314">
        <v>0</v>
      </c>
      <c r="R195" s="1372"/>
      <c r="S195" s="804"/>
    </row>
    <row r="196" spans="1:19" ht="36.75" x14ac:dyDescent="0.25">
      <c r="A196" s="1334" t="s">
        <v>171</v>
      </c>
      <c r="B196" s="1373" t="s">
        <v>457</v>
      </c>
      <c r="C196" s="1264">
        <v>0</v>
      </c>
      <c r="D196" s="1265">
        <v>0</v>
      </c>
      <c r="E196" s="1265">
        <v>0</v>
      </c>
      <c r="F196" s="1265">
        <v>0</v>
      </c>
      <c r="G196" s="1266">
        <v>0</v>
      </c>
      <c r="H196" s="1264">
        <v>0</v>
      </c>
      <c r="I196" s="1265">
        <v>0</v>
      </c>
      <c r="J196" s="1265">
        <v>0</v>
      </c>
      <c r="K196" s="1265">
        <v>0</v>
      </c>
      <c r="L196" s="1266">
        <v>0</v>
      </c>
      <c r="M196" s="1264">
        <v>0</v>
      </c>
      <c r="N196" s="1265">
        <v>0</v>
      </c>
      <c r="O196" s="1265">
        <v>0</v>
      </c>
      <c r="P196" s="1265">
        <v>0</v>
      </c>
      <c r="Q196" s="1266">
        <v>0</v>
      </c>
      <c r="R196" s="1374"/>
      <c r="S196" s="804"/>
    </row>
    <row r="197" spans="1:19" ht="36.75" x14ac:dyDescent="0.25">
      <c r="A197" s="1334" t="s">
        <v>398</v>
      </c>
      <c r="B197" s="1373" t="s">
        <v>458</v>
      </c>
      <c r="C197" s="1264">
        <v>0</v>
      </c>
      <c r="D197" s="1265">
        <v>0</v>
      </c>
      <c r="E197" s="1265">
        <v>0</v>
      </c>
      <c r="F197" s="1265">
        <v>0</v>
      </c>
      <c r="G197" s="1266">
        <v>0</v>
      </c>
      <c r="H197" s="1264">
        <v>0</v>
      </c>
      <c r="I197" s="1265">
        <v>0</v>
      </c>
      <c r="J197" s="1265">
        <v>0</v>
      </c>
      <c r="K197" s="1265">
        <v>0</v>
      </c>
      <c r="L197" s="1266">
        <v>0</v>
      </c>
      <c r="M197" s="1264">
        <v>0</v>
      </c>
      <c r="N197" s="1265">
        <v>0</v>
      </c>
      <c r="O197" s="1265">
        <v>0</v>
      </c>
      <c r="P197" s="1265">
        <v>0</v>
      </c>
      <c r="Q197" s="1266">
        <v>0</v>
      </c>
      <c r="R197" s="1374"/>
      <c r="S197" s="804"/>
    </row>
    <row r="198" spans="1:19" ht="36.75" x14ac:dyDescent="0.25">
      <c r="A198" s="1334" t="s">
        <v>389</v>
      </c>
      <c r="B198" s="1373" t="s">
        <v>459</v>
      </c>
      <c r="C198" s="1264">
        <v>0</v>
      </c>
      <c r="D198" s="1265">
        <v>0</v>
      </c>
      <c r="E198" s="1265">
        <v>0</v>
      </c>
      <c r="F198" s="1265">
        <v>0</v>
      </c>
      <c r="G198" s="1266">
        <v>0</v>
      </c>
      <c r="H198" s="1264">
        <v>0</v>
      </c>
      <c r="I198" s="1265">
        <v>0</v>
      </c>
      <c r="J198" s="1265">
        <v>0</v>
      </c>
      <c r="K198" s="1265">
        <v>0</v>
      </c>
      <c r="L198" s="1266">
        <v>0</v>
      </c>
      <c r="M198" s="1264">
        <v>0</v>
      </c>
      <c r="N198" s="1265">
        <v>0</v>
      </c>
      <c r="O198" s="1265">
        <v>0</v>
      </c>
      <c r="P198" s="1265">
        <v>0</v>
      </c>
      <c r="Q198" s="1266">
        <v>0</v>
      </c>
      <c r="R198" s="1374"/>
      <c r="S198" s="804"/>
    </row>
    <row r="199" spans="1:19" ht="36.75" x14ac:dyDescent="0.25">
      <c r="A199" s="92" t="s">
        <v>460</v>
      </c>
      <c r="B199" s="972" t="s">
        <v>461</v>
      </c>
      <c r="C199" s="1109">
        <f>SUM(D199:G199)</f>
        <v>250</v>
      </c>
      <c r="D199" s="796">
        <f>SUM(D200:D202)</f>
        <v>250</v>
      </c>
      <c r="E199" s="796">
        <f t="shared" ref="E199:G199" si="212">SUM(E200:E202)</f>
        <v>0</v>
      </c>
      <c r="F199" s="796">
        <f t="shared" si="212"/>
        <v>0</v>
      </c>
      <c r="G199" s="1126">
        <f t="shared" si="212"/>
        <v>0</v>
      </c>
      <c r="H199" s="1109">
        <f>SUM(I199:L199)</f>
        <v>250</v>
      </c>
      <c r="I199" s="796">
        <f t="shared" ref="I199:L199" si="213">SUM(I200:I202)</f>
        <v>250</v>
      </c>
      <c r="J199" s="796">
        <f t="shared" si="213"/>
        <v>0</v>
      </c>
      <c r="K199" s="796">
        <f t="shared" si="213"/>
        <v>0</v>
      </c>
      <c r="L199" s="1126">
        <f t="shared" si="213"/>
        <v>0</v>
      </c>
      <c r="M199" s="1109">
        <f>SUM(N199:Q199)</f>
        <v>0</v>
      </c>
      <c r="N199" s="796">
        <f t="shared" ref="N199:Q199" si="214">SUM(N200:N202)</f>
        <v>0</v>
      </c>
      <c r="O199" s="796">
        <f t="shared" si="214"/>
        <v>0</v>
      </c>
      <c r="P199" s="796">
        <f t="shared" si="214"/>
        <v>0</v>
      </c>
      <c r="Q199" s="1126">
        <f t="shared" si="214"/>
        <v>0</v>
      </c>
      <c r="R199" s="975"/>
      <c r="S199" s="804"/>
    </row>
    <row r="200" spans="1:19" ht="60.75" x14ac:dyDescent="0.25">
      <c r="A200" s="849" t="s">
        <v>62</v>
      </c>
      <c r="B200" s="973" t="s">
        <v>462</v>
      </c>
      <c r="C200" s="1106">
        <f>D200+E200+F200</f>
        <v>100</v>
      </c>
      <c r="D200" s="795">
        <v>100</v>
      </c>
      <c r="E200" s="795">
        <v>0</v>
      </c>
      <c r="F200" s="795">
        <v>0</v>
      </c>
      <c r="G200" s="1123">
        <v>0</v>
      </c>
      <c r="H200" s="1106">
        <f>I200+J200+K200</f>
        <v>100</v>
      </c>
      <c r="I200" s="795">
        <v>100</v>
      </c>
      <c r="J200" s="795">
        <v>0</v>
      </c>
      <c r="K200" s="795">
        <v>0</v>
      </c>
      <c r="L200" s="1123">
        <v>0</v>
      </c>
      <c r="M200" s="1106">
        <f>N200+O200+P200</f>
        <v>0</v>
      </c>
      <c r="N200" s="795">
        <v>0</v>
      </c>
      <c r="O200" s="795">
        <v>0</v>
      </c>
      <c r="P200" s="795">
        <v>0</v>
      </c>
      <c r="Q200" s="1123">
        <v>0</v>
      </c>
      <c r="R200" s="976"/>
      <c r="S200" s="804"/>
    </row>
    <row r="201" spans="1:19" ht="60.75" x14ac:dyDescent="0.25">
      <c r="A201" s="61" t="s">
        <v>66</v>
      </c>
      <c r="B201" s="973" t="s">
        <v>463</v>
      </c>
      <c r="C201" s="1106">
        <f>D201</f>
        <v>100</v>
      </c>
      <c r="D201" s="795">
        <v>100</v>
      </c>
      <c r="E201" s="795">
        <v>0</v>
      </c>
      <c r="F201" s="795">
        <v>0</v>
      </c>
      <c r="G201" s="1123">
        <v>0</v>
      </c>
      <c r="H201" s="1106">
        <f>I201</f>
        <v>100</v>
      </c>
      <c r="I201" s="795">
        <v>100</v>
      </c>
      <c r="J201" s="795">
        <v>0</v>
      </c>
      <c r="K201" s="795">
        <v>0</v>
      </c>
      <c r="L201" s="1123">
        <v>0</v>
      </c>
      <c r="M201" s="1106">
        <f>N201</f>
        <v>0</v>
      </c>
      <c r="N201" s="795">
        <v>0</v>
      </c>
      <c r="O201" s="795">
        <v>0</v>
      </c>
      <c r="P201" s="795">
        <v>0</v>
      </c>
      <c r="Q201" s="1123">
        <v>0</v>
      </c>
      <c r="R201" s="976"/>
      <c r="S201" s="804"/>
    </row>
    <row r="202" spans="1:19" ht="36.75" x14ac:dyDescent="0.25">
      <c r="A202" s="61" t="s">
        <v>464</v>
      </c>
      <c r="B202" s="973" t="s">
        <v>465</v>
      </c>
      <c r="C202" s="1106">
        <f>D202</f>
        <v>50</v>
      </c>
      <c r="D202" s="795">
        <v>50</v>
      </c>
      <c r="E202" s="795">
        <v>0</v>
      </c>
      <c r="F202" s="795">
        <v>0</v>
      </c>
      <c r="G202" s="1123">
        <v>0</v>
      </c>
      <c r="H202" s="1106">
        <f>I202</f>
        <v>50</v>
      </c>
      <c r="I202" s="795">
        <v>50</v>
      </c>
      <c r="J202" s="795">
        <v>0</v>
      </c>
      <c r="K202" s="795">
        <v>0</v>
      </c>
      <c r="L202" s="1123">
        <v>0</v>
      </c>
      <c r="M202" s="1106">
        <f>N202</f>
        <v>0</v>
      </c>
      <c r="N202" s="795">
        <v>0</v>
      </c>
      <c r="O202" s="795">
        <v>0</v>
      </c>
      <c r="P202" s="795">
        <v>0</v>
      </c>
      <c r="Q202" s="1123">
        <v>0</v>
      </c>
      <c r="R202" s="976"/>
      <c r="S202" s="804"/>
    </row>
    <row r="203" spans="1:19" ht="15.75" thickBot="1" x14ac:dyDescent="0.3">
      <c r="A203" s="918"/>
      <c r="B203" s="942" t="s">
        <v>131</v>
      </c>
      <c r="C203" s="1041">
        <f>SUM(D203:G203)</f>
        <v>250</v>
      </c>
      <c r="D203" s="1236">
        <f>D195+D196+D197+D198+D199</f>
        <v>250</v>
      </c>
      <c r="E203" s="1236">
        <f t="shared" ref="E203:G203" si="215">E195+E196+E197+E198+E199</f>
        <v>0</v>
      </c>
      <c r="F203" s="1236">
        <f t="shared" si="215"/>
        <v>0</v>
      </c>
      <c r="G203" s="1237">
        <f t="shared" si="215"/>
        <v>0</v>
      </c>
      <c r="H203" s="1041">
        <f>SUM(I203:L203)</f>
        <v>250</v>
      </c>
      <c r="I203" s="1236">
        <f t="shared" ref="I203:L203" si="216">I195+I196+I197+I198+I199</f>
        <v>250</v>
      </c>
      <c r="J203" s="1236">
        <f t="shared" si="216"/>
        <v>0</v>
      </c>
      <c r="K203" s="1236">
        <f t="shared" si="216"/>
        <v>0</v>
      </c>
      <c r="L203" s="1237">
        <f t="shared" si="216"/>
        <v>0</v>
      </c>
      <c r="M203" s="1041">
        <f>SUM(N203:Q203)</f>
        <v>0</v>
      </c>
      <c r="N203" s="1236">
        <f t="shared" ref="N203:Q203" si="217">N195+N196+N197+N198+N199</f>
        <v>0</v>
      </c>
      <c r="O203" s="1236">
        <f t="shared" si="217"/>
        <v>0</v>
      </c>
      <c r="P203" s="1236">
        <f t="shared" si="217"/>
        <v>0</v>
      </c>
      <c r="Q203" s="1237">
        <f t="shared" si="217"/>
        <v>0</v>
      </c>
      <c r="R203" s="977">
        <f>M203/C203*100</f>
        <v>0</v>
      </c>
      <c r="S203" s="804"/>
    </row>
    <row r="204" spans="1:19" ht="19.5" thickBot="1" x14ac:dyDescent="0.3">
      <c r="A204" s="1527" t="s">
        <v>484</v>
      </c>
      <c r="B204" s="1528"/>
      <c r="C204" s="1528"/>
      <c r="D204" s="1528"/>
      <c r="E204" s="1528"/>
      <c r="F204" s="1528"/>
      <c r="G204" s="1528"/>
      <c r="H204" s="1528"/>
      <c r="I204" s="1528"/>
      <c r="J204" s="1528"/>
      <c r="K204" s="1528"/>
      <c r="L204" s="1528"/>
      <c r="M204" s="1528"/>
      <c r="N204" s="1528"/>
      <c r="O204" s="1528"/>
      <c r="P204" s="1528"/>
      <c r="Q204" s="1528"/>
      <c r="R204" s="1529"/>
      <c r="S204" s="1375" t="s">
        <v>368</v>
      </c>
    </row>
    <row r="205" spans="1:19" ht="48" x14ac:dyDescent="0.25">
      <c r="A205" s="978">
        <v>1</v>
      </c>
      <c r="B205" s="979" t="s">
        <v>476</v>
      </c>
      <c r="C205" s="1250">
        <f>SUM(D205:G205)</f>
        <v>446</v>
      </c>
      <c r="D205" s="1251">
        <f>SUM(D206)</f>
        <v>446</v>
      </c>
      <c r="E205" s="1251">
        <f t="shared" ref="E205:G205" si="218">SUM(E206)</f>
        <v>0</v>
      </c>
      <c r="F205" s="1251">
        <f t="shared" si="218"/>
        <v>0</v>
      </c>
      <c r="G205" s="1252">
        <f t="shared" si="218"/>
        <v>0</v>
      </c>
      <c r="H205" s="1250">
        <f>SUM(I205:L205)</f>
        <v>446</v>
      </c>
      <c r="I205" s="1251">
        <f t="shared" ref="I205:L205" si="219">SUM(I206)</f>
        <v>446</v>
      </c>
      <c r="J205" s="1251">
        <f t="shared" si="219"/>
        <v>0</v>
      </c>
      <c r="K205" s="1251">
        <f t="shared" si="219"/>
        <v>0</v>
      </c>
      <c r="L205" s="1252">
        <f t="shared" si="219"/>
        <v>0</v>
      </c>
      <c r="M205" s="1250">
        <f>SUM(N205:Q205)</f>
        <v>348.8</v>
      </c>
      <c r="N205" s="1251">
        <f t="shared" ref="N205:Q205" si="220">SUM(N206)</f>
        <v>348.8</v>
      </c>
      <c r="O205" s="1251">
        <f t="shared" si="220"/>
        <v>0</v>
      </c>
      <c r="P205" s="1251">
        <f t="shared" si="220"/>
        <v>0</v>
      </c>
      <c r="Q205" s="1252">
        <f t="shared" si="220"/>
        <v>0</v>
      </c>
      <c r="R205" s="984"/>
      <c r="S205" s="804"/>
    </row>
    <row r="206" spans="1:19" ht="36" x14ac:dyDescent="0.25">
      <c r="A206" s="844" t="s">
        <v>27</v>
      </c>
      <c r="B206" s="209" t="s">
        <v>477</v>
      </c>
      <c r="C206" s="1253">
        <f>D206+E206+F206</f>
        <v>446</v>
      </c>
      <c r="D206" s="1254">
        <v>446</v>
      </c>
      <c r="E206" s="1254">
        <v>0</v>
      </c>
      <c r="F206" s="1254">
        <v>0</v>
      </c>
      <c r="G206" s="1255">
        <v>0</v>
      </c>
      <c r="H206" s="1253">
        <f>I206+J206+K206</f>
        <v>446</v>
      </c>
      <c r="I206" s="1254">
        <v>446</v>
      </c>
      <c r="J206" s="1254">
        <v>0</v>
      </c>
      <c r="K206" s="1254">
        <v>0</v>
      </c>
      <c r="L206" s="1255">
        <v>0</v>
      </c>
      <c r="M206" s="1253">
        <f>N206+O206+P206</f>
        <v>348.8</v>
      </c>
      <c r="N206" s="1254">
        <v>348.8</v>
      </c>
      <c r="O206" s="1254">
        <v>0</v>
      </c>
      <c r="P206" s="1254">
        <v>0</v>
      </c>
      <c r="Q206" s="1255">
        <v>0</v>
      </c>
      <c r="R206" s="985"/>
      <c r="S206" s="804"/>
    </row>
    <row r="207" spans="1:19" ht="60" x14ac:dyDescent="0.25">
      <c r="A207" s="716">
        <v>2</v>
      </c>
      <c r="B207" s="980" t="s">
        <v>478</v>
      </c>
      <c r="C207" s="1256">
        <f>SUM(D207:G207)</f>
        <v>102.5</v>
      </c>
      <c r="D207" s="1115">
        <f>SUM(D208:D209)</f>
        <v>77.5</v>
      </c>
      <c r="E207" s="1115">
        <f t="shared" ref="E207:G207" si="221">SUM(E208:E209)</f>
        <v>25</v>
      </c>
      <c r="F207" s="1115">
        <f t="shared" si="221"/>
        <v>0</v>
      </c>
      <c r="G207" s="1257">
        <f t="shared" si="221"/>
        <v>0</v>
      </c>
      <c r="H207" s="1256">
        <f>SUM(I207:L207)</f>
        <v>102.5</v>
      </c>
      <c r="I207" s="1115">
        <f t="shared" ref="I207:L207" si="222">SUM(I208:I209)</f>
        <v>77.5</v>
      </c>
      <c r="J207" s="1115">
        <f t="shared" si="222"/>
        <v>25</v>
      </c>
      <c r="K207" s="1115">
        <f t="shared" si="222"/>
        <v>0</v>
      </c>
      <c r="L207" s="1257">
        <f t="shared" si="222"/>
        <v>0</v>
      </c>
      <c r="M207" s="1256">
        <f>SUM(N207:Q207)</f>
        <v>33.299999999999997</v>
      </c>
      <c r="N207" s="1115">
        <v>19.3</v>
      </c>
      <c r="O207" s="1115">
        <v>14</v>
      </c>
      <c r="P207" s="1115">
        <f t="shared" ref="P207:Q207" si="223">SUM(P208:P209)</f>
        <v>0</v>
      </c>
      <c r="Q207" s="1257">
        <f t="shared" si="223"/>
        <v>0</v>
      </c>
      <c r="R207" s="986"/>
      <c r="S207" s="804"/>
    </row>
    <row r="208" spans="1:19" ht="48" x14ac:dyDescent="0.25">
      <c r="A208" s="706" t="s">
        <v>34</v>
      </c>
      <c r="B208" s="209" t="s">
        <v>480</v>
      </c>
      <c r="C208" s="1253">
        <f t="shared" ref="C208:C209" si="224">SUM(D208:G208)</f>
        <v>25.5</v>
      </c>
      <c r="D208" s="1113">
        <v>0.5</v>
      </c>
      <c r="E208" s="1113">
        <v>25</v>
      </c>
      <c r="F208" s="1113">
        <v>0</v>
      </c>
      <c r="G208" s="1244">
        <v>0</v>
      </c>
      <c r="H208" s="1253">
        <f t="shared" ref="H208:H209" si="225">SUM(I208:L208)</f>
        <v>25.5</v>
      </c>
      <c r="I208" s="1113">
        <v>0.5</v>
      </c>
      <c r="J208" s="1113">
        <v>25</v>
      </c>
      <c r="K208" s="1113">
        <v>0</v>
      </c>
      <c r="L208" s="1244">
        <v>0</v>
      </c>
      <c r="M208" s="1253">
        <f t="shared" ref="M208:M209" si="226">SUM(N208:Q208)</f>
        <v>0</v>
      </c>
      <c r="N208" s="1113">
        <v>0</v>
      </c>
      <c r="O208" s="1113">
        <v>0</v>
      </c>
      <c r="P208" s="1113">
        <v>0</v>
      </c>
      <c r="Q208" s="1244">
        <v>0</v>
      </c>
      <c r="R208" s="986"/>
      <c r="S208" s="804"/>
    </row>
    <row r="209" spans="1:19" ht="60" x14ac:dyDescent="0.25">
      <c r="A209" s="706" t="s">
        <v>115</v>
      </c>
      <c r="B209" s="209" t="s">
        <v>479</v>
      </c>
      <c r="C209" s="1253">
        <f t="shared" si="224"/>
        <v>77</v>
      </c>
      <c r="D209" s="1113">
        <v>77</v>
      </c>
      <c r="E209" s="1113">
        <v>0</v>
      </c>
      <c r="F209" s="1113">
        <v>0</v>
      </c>
      <c r="G209" s="1244">
        <v>0</v>
      </c>
      <c r="H209" s="1253">
        <f t="shared" si="225"/>
        <v>77</v>
      </c>
      <c r="I209" s="1113">
        <v>77</v>
      </c>
      <c r="J209" s="1113">
        <v>0</v>
      </c>
      <c r="K209" s="1113">
        <v>0</v>
      </c>
      <c r="L209" s="1244">
        <v>0</v>
      </c>
      <c r="M209" s="1253">
        <f t="shared" si="226"/>
        <v>18.3</v>
      </c>
      <c r="N209" s="1113">
        <v>18.3</v>
      </c>
      <c r="O209" s="1113">
        <v>0</v>
      </c>
      <c r="P209" s="1113">
        <v>0</v>
      </c>
      <c r="Q209" s="1244">
        <v>0</v>
      </c>
      <c r="R209" s="986"/>
      <c r="S209" s="804"/>
    </row>
    <row r="210" spans="1:19" ht="48" x14ac:dyDescent="0.25">
      <c r="A210" s="716">
        <v>3</v>
      </c>
      <c r="B210" s="980" t="s">
        <v>481</v>
      </c>
      <c r="C210" s="1256">
        <f>SUM(D210:G210)</f>
        <v>0.5</v>
      </c>
      <c r="D210" s="1115">
        <f>SUM(D211)</f>
        <v>0.5</v>
      </c>
      <c r="E210" s="1115">
        <f t="shared" ref="E210:G210" si="227">SUM(E211)</f>
        <v>0</v>
      </c>
      <c r="F210" s="1115">
        <f t="shared" si="227"/>
        <v>0</v>
      </c>
      <c r="G210" s="1257">
        <f t="shared" si="227"/>
        <v>0</v>
      </c>
      <c r="H210" s="1256">
        <f>SUM(I210:L210)</f>
        <v>0.5</v>
      </c>
      <c r="I210" s="1115">
        <f t="shared" ref="I210:L210" si="228">SUM(I211)</f>
        <v>0.5</v>
      </c>
      <c r="J210" s="1115">
        <f t="shared" si="228"/>
        <v>0</v>
      </c>
      <c r="K210" s="1115">
        <f t="shared" si="228"/>
        <v>0</v>
      </c>
      <c r="L210" s="1257">
        <f t="shared" si="228"/>
        <v>0</v>
      </c>
      <c r="M210" s="1256">
        <f>SUM(N210:Q210)</f>
        <v>0</v>
      </c>
      <c r="N210" s="1115">
        <f t="shared" ref="N210:Q210" si="229">SUM(N211)</f>
        <v>0</v>
      </c>
      <c r="O210" s="1115">
        <f t="shared" si="229"/>
        <v>0</v>
      </c>
      <c r="P210" s="1115">
        <f t="shared" si="229"/>
        <v>0</v>
      </c>
      <c r="Q210" s="1257">
        <f t="shared" si="229"/>
        <v>0</v>
      </c>
      <c r="R210" s="986"/>
      <c r="S210" s="804"/>
    </row>
    <row r="211" spans="1:19" ht="48" x14ac:dyDescent="0.25">
      <c r="A211" s="706" t="s">
        <v>40</v>
      </c>
      <c r="B211" s="209" t="s">
        <v>482</v>
      </c>
      <c r="C211" s="1253">
        <f>SUM(D211:G211)</f>
        <v>0.5</v>
      </c>
      <c r="D211" s="1113">
        <v>0.5</v>
      </c>
      <c r="E211" s="1113">
        <v>0</v>
      </c>
      <c r="F211" s="1113">
        <v>0</v>
      </c>
      <c r="G211" s="1244">
        <v>0</v>
      </c>
      <c r="H211" s="1253">
        <f t="shared" ref="H211:H212" si="230">SUM(I211:L211)</f>
        <v>0.5</v>
      </c>
      <c r="I211" s="1113">
        <v>0.5</v>
      </c>
      <c r="J211" s="1113">
        <v>0</v>
      </c>
      <c r="K211" s="1113">
        <v>0</v>
      </c>
      <c r="L211" s="1244">
        <v>0</v>
      </c>
      <c r="M211" s="1253">
        <f t="shared" ref="M211:M212" si="231">SUM(N211:Q211)</f>
        <v>0</v>
      </c>
      <c r="N211" s="1113">
        <v>0</v>
      </c>
      <c r="O211" s="1113">
        <v>0</v>
      </c>
      <c r="P211" s="1113">
        <v>0</v>
      </c>
      <c r="Q211" s="1244">
        <v>0</v>
      </c>
      <c r="R211" s="986"/>
      <c r="S211" s="804"/>
    </row>
    <row r="212" spans="1:19" x14ac:dyDescent="0.25">
      <c r="A212" s="852" t="s">
        <v>389</v>
      </c>
      <c r="B212" s="981" t="s">
        <v>483</v>
      </c>
      <c r="C212" s="1256">
        <f>SUM(D212:G212)</f>
        <v>0</v>
      </c>
      <c r="D212" s="1115">
        <v>0</v>
      </c>
      <c r="E212" s="1115">
        <v>0</v>
      </c>
      <c r="F212" s="1115">
        <v>0</v>
      </c>
      <c r="G212" s="1257">
        <v>0</v>
      </c>
      <c r="H212" s="1256">
        <f t="shared" si="230"/>
        <v>0</v>
      </c>
      <c r="I212" s="1115">
        <v>0</v>
      </c>
      <c r="J212" s="1115">
        <v>0</v>
      </c>
      <c r="K212" s="1115">
        <v>0</v>
      </c>
      <c r="L212" s="1257">
        <v>0</v>
      </c>
      <c r="M212" s="1256">
        <f t="shared" si="231"/>
        <v>0</v>
      </c>
      <c r="N212" s="1115">
        <v>0</v>
      </c>
      <c r="O212" s="1115">
        <v>0</v>
      </c>
      <c r="P212" s="1115">
        <v>0</v>
      </c>
      <c r="Q212" s="1257">
        <v>0</v>
      </c>
      <c r="R212" s="986"/>
      <c r="S212" s="804"/>
    </row>
    <row r="213" spans="1:19" ht="15.75" thickBot="1" x14ac:dyDescent="0.3">
      <c r="A213" s="982"/>
      <c r="B213" s="921" t="s">
        <v>102</v>
      </c>
      <c r="C213" s="1041">
        <f>SUM(D213:G213)</f>
        <v>549</v>
      </c>
      <c r="D213" s="1236">
        <f>D205+D207+D210+D212</f>
        <v>524</v>
      </c>
      <c r="E213" s="1236">
        <f t="shared" ref="E213:G213" si="232">E205+E207+E210+E212</f>
        <v>25</v>
      </c>
      <c r="F213" s="1236">
        <f t="shared" si="232"/>
        <v>0</v>
      </c>
      <c r="G213" s="1237">
        <f t="shared" si="232"/>
        <v>0</v>
      </c>
      <c r="H213" s="1041">
        <f>SUM(I213:L213)</f>
        <v>549</v>
      </c>
      <c r="I213" s="1236">
        <f t="shared" ref="I213:L213" si="233">I205+I207+I210+I212</f>
        <v>524</v>
      </c>
      <c r="J213" s="1236">
        <f t="shared" si="233"/>
        <v>25</v>
      </c>
      <c r="K213" s="1236">
        <f t="shared" si="233"/>
        <v>0</v>
      </c>
      <c r="L213" s="1237">
        <f t="shared" si="233"/>
        <v>0</v>
      </c>
      <c r="M213" s="1041">
        <f>SUM(N213:Q213)</f>
        <v>382.1</v>
      </c>
      <c r="N213" s="1236">
        <f t="shared" ref="N213:Q213" si="234">N205+N207+N210+N212</f>
        <v>368.1</v>
      </c>
      <c r="O213" s="1236">
        <f t="shared" si="234"/>
        <v>14</v>
      </c>
      <c r="P213" s="1236">
        <f t="shared" si="234"/>
        <v>0</v>
      </c>
      <c r="Q213" s="1237">
        <f t="shared" si="234"/>
        <v>0</v>
      </c>
      <c r="R213" s="987">
        <f>M213/C213*100</f>
        <v>69.599271402550102</v>
      </c>
      <c r="S213" s="804"/>
    </row>
    <row r="214" spans="1:19" ht="19.5" thickBot="1" x14ac:dyDescent="0.3">
      <c r="A214" s="1514" t="s">
        <v>471</v>
      </c>
      <c r="B214" s="1515"/>
      <c r="C214" s="1515"/>
      <c r="D214" s="1515"/>
      <c r="E214" s="1515"/>
      <c r="F214" s="1515"/>
      <c r="G214" s="1515"/>
      <c r="H214" s="1515"/>
      <c r="I214" s="1515"/>
      <c r="J214" s="1515"/>
      <c r="K214" s="1515"/>
      <c r="L214" s="1515"/>
      <c r="M214" s="1515"/>
      <c r="N214" s="1515"/>
      <c r="O214" s="1515"/>
      <c r="P214" s="1515"/>
      <c r="Q214" s="1515"/>
      <c r="R214" s="1516"/>
      <c r="S214" s="1375" t="s">
        <v>368</v>
      </c>
    </row>
    <row r="215" spans="1:19" ht="36" x14ac:dyDescent="0.25">
      <c r="A215" s="988" t="s">
        <v>170</v>
      </c>
      <c r="B215" s="989" t="s">
        <v>472</v>
      </c>
      <c r="C215" s="1247">
        <f t="shared" ref="C215:C218" si="235">SUM(D215:G215)</f>
        <v>10</v>
      </c>
      <c r="D215" s="1248">
        <f>SUM(D216:D218)</f>
        <v>10</v>
      </c>
      <c r="E215" s="1248">
        <f t="shared" ref="E215:G215" si="236">SUM(E216:E218)</f>
        <v>0</v>
      </c>
      <c r="F215" s="1248">
        <f t="shared" si="236"/>
        <v>0</v>
      </c>
      <c r="G215" s="1249">
        <f t="shared" si="236"/>
        <v>0</v>
      </c>
      <c r="H215" s="1247">
        <f t="shared" ref="H215:H218" si="237">SUM(I215:L215)</f>
        <v>10</v>
      </c>
      <c r="I215" s="1248">
        <f t="shared" ref="I215:L215" si="238">SUM(I216:I218)</f>
        <v>10</v>
      </c>
      <c r="J215" s="1248">
        <f t="shared" si="238"/>
        <v>0</v>
      </c>
      <c r="K215" s="1248">
        <f t="shared" si="238"/>
        <v>0</v>
      </c>
      <c r="L215" s="1249">
        <f t="shared" si="238"/>
        <v>0</v>
      </c>
      <c r="M215" s="1247">
        <f t="shared" ref="M215:M218" si="239">SUM(N215:Q215)</f>
        <v>0</v>
      </c>
      <c r="N215" s="1248">
        <f t="shared" ref="N215:Q215" si="240">SUM(N216:N218)</f>
        <v>0</v>
      </c>
      <c r="O215" s="1248">
        <f t="shared" si="240"/>
        <v>0</v>
      </c>
      <c r="P215" s="1248">
        <f t="shared" si="240"/>
        <v>0</v>
      </c>
      <c r="Q215" s="1249">
        <f t="shared" si="240"/>
        <v>0</v>
      </c>
      <c r="R215" s="993"/>
      <c r="S215" s="804"/>
    </row>
    <row r="216" spans="1:19" ht="48" x14ac:dyDescent="0.25">
      <c r="A216" s="854" t="s">
        <v>26</v>
      </c>
      <c r="B216" s="990" t="s">
        <v>473</v>
      </c>
      <c r="C216" s="1029">
        <f t="shared" si="235"/>
        <v>0</v>
      </c>
      <c r="D216" s="1113">
        <v>0</v>
      </c>
      <c r="E216" s="1113">
        <v>0</v>
      </c>
      <c r="F216" s="1113">
        <v>0</v>
      </c>
      <c r="G216" s="1244">
        <v>0</v>
      </c>
      <c r="H216" s="1029">
        <f t="shared" si="237"/>
        <v>0</v>
      </c>
      <c r="I216" s="1113">
        <v>0</v>
      </c>
      <c r="J216" s="1113">
        <v>0</v>
      </c>
      <c r="K216" s="1113">
        <v>0</v>
      </c>
      <c r="L216" s="1244">
        <v>0</v>
      </c>
      <c r="M216" s="1029">
        <f t="shared" si="239"/>
        <v>0</v>
      </c>
      <c r="N216" s="1113">
        <v>0</v>
      </c>
      <c r="O216" s="1113">
        <v>0</v>
      </c>
      <c r="P216" s="1113">
        <v>0</v>
      </c>
      <c r="Q216" s="1244">
        <v>0</v>
      </c>
      <c r="R216" s="994"/>
      <c r="S216" s="804"/>
    </row>
    <row r="217" spans="1:19" ht="72" x14ac:dyDescent="0.25">
      <c r="A217" s="854" t="s">
        <v>27</v>
      </c>
      <c r="B217" s="990" t="s">
        <v>474</v>
      </c>
      <c r="C217" s="1029">
        <f t="shared" si="235"/>
        <v>0</v>
      </c>
      <c r="D217" s="1113">
        <v>0</v>
      </c>
      <c r="E217" s="1113">
        <v>0</v>
      </c>
      <c r="F217" s="1113">
        <v>0</v>
      </c>
      <c r="G217" s="1244">
        <v>0</v>
      </c>
      <c r="H217" s="1029">
        <f t="shared" si="237"/>
        <v>0</v>
      </c>
      <c r="I217" s="1113">
        <v>0</v>
      </c>
      <c r="J217" s="1113">
        <v>0</v>
      </c>
      <c r="K217" s="1113">
        <v>0</v>
      </c>
      <c r="L217" s="1244">
        <v>0</v>
      </c>
      <c r="M217" s="1029">
        <f t="shared" si="239"/>
        <v>0</v>
      </c>
      <c r="N217" s="1113">
        <v>0</v>
      </c>
      <c r="O217" s="1113">
        <v>0</v>
      </c>
      <c r="P217" s="1113">
        <v>0</v>
      </c>
      <c r="Q217" s="1244">
        <v>0</v>
      </c>
      <c r="R217" s="994"/>
      <c r="S217" s="804"/>
    </row>
    <row r="218" spans="1:19" ht="24" x14ac:dyDescent="0.25">
      <c r="A218" s="854" t="s">
        <v>27</v>
      </c>
      <c r="B218" s="990" t="s">
        <v>475</v>
      </c>
      <c r="C218" s="1029">
        <f t="shared" si="235"/>
        <v>10</v>
      </c>
      <c r="D218" s="1113">
        <v>10</v>
      </c>
      <c r="E218" s="1113">
        <v>0</v>
      </c>
      <c r="F218" s="1113">
        <v>0</v>
      </c>
      <c r="G218" s="1244">
        <v>0</v>
      </c>
      <c r="H218" s="1029">
        <f t="shared" si="237"/>
        <v>10</v>
      </c>
      <c r="I218" s="1113">
        <v>10</v>
      </c>
      <c r="J218" s="1113">
        <v>0</v>
      </c>
      <c r="K218" s="1113">
        <v>0</v>
      </c>
      <c r="L218" s="1244">
        <v>0</v>
      </c>
      <c r="M218" s="1029">
        <f t="shared" si="239"/>
        <v>0</v>
      </c>
      <c r="N218" s="1113">
        <v>0</v>
      </c>
      <c r="O218" s="1113">
        <v>0</v>
      </c>
      <c r="P218" s="1113">
        <v>0</v>
      </c>
      <c r="Q218" s="1244">
        <v>0</v>
      </c>
      <c r="R218" s="994"/>
      <c r="S218" s="804"/>
    </row>
    <row r="219" spans="1:19" ht="24" x14ac:dyDescent="0.25">
      <c r="A219" s="855" t="s">
        <v>171</v>
      </c>
      <c r="B219" s="991" t="s">
        <v>466</v>
      </c>
      <c r="C219" s="1028">
        <f>SUM(D219:G219)</f>
        <v>0</v>
      </c>
      <c r="D219" s="1115">
        <v>0</v>
      </c>
      <c r="E219" s="1115">
        <v>0</v>
      </c>
      <c r="F219" s="1115">
        <v>0</v>
      </c>
      <c r="G219" s="1257">
        <v>0</v>
      </c>
      <c r="H219" s="1028">
        <v>0</v>
      </c>
      <c r="I219" s="1115">
        <v>0</v>
      </c>
      <c r="J219" s="1115">
        <v>0</v>
      </c>
      <c r="K219" s="1115">
        <v>0</v>
      </c>
      <c r="L219" s="1257">
        <v>0</v>
      </c>
      <c r="M219" s="1028">
        <v>0</v>
      </c>
      <c r="N219" s="1115">
        <v>0</v>
      </c>
      <c r="O219" s="1115">
        <v>0</v>
      </c>
      <c r="P219" s="1115">
        <v>0</v>
      </c>
      <c r="Q219" s="1257">
        <v>0</v>
      </c>
      <c r="R219" s="995"/>
      <c r="S219" s="804"/>
    </row>
    <row r="220" spans="1:19" ht="15.75" thickBot="1" x14ac:dyDescent="0.3">
      <c r="A220" s="992"/>
      <c r="B220" s="921" t="s">
        <v>102</v>
      </c>
      <c r="C220" s="1041">
        <f>SUM(D220:G220)</f>
        <v>10</v>
      </c>
      <c r="D220" s="1236">
        <f>D215+D219</f>
        <v>10</v>
      </c>
      <c r="E220" s="1258">
        <f t="shared" ref="E220:G220" si="241">E215+E219</f>
        <v>0</v>
      </c>
      <c r="F220" s="1258">
        <f t="shared" si="241"/>
        <v>0</v>
      </c>
      <c r="G220" s="1259">
        <f t="shared" si="241"/>
        <v>0</v>
      </c>
      <c r="H220" s="1260">
        <f>SUM(I220:L220)</f>
        <v>10</v>
      </c>
      <c r="I220" s="1261">
        <f t="shared" ref="I220:L220" si="242">I215+I219</f>
        <v>10</v>
      </c>
      <c r="J220" s="1258">
        <f t="shared" si="242"/>
        <v>0</v>
      </c>
      <c r="K220" s="1258">
        <f t="shared" si="242"/>
        <v>0</v>
      </c>
      <c r="L220" s="1259">
        <f t="shared" si="242"/>
        <v>0</v>
      </c>
      <c r="M220" s="1262">
        <f>SUM(N220:Q220)</f>
        <v>0</v>
      </c>
      <c r="N220" s="1258">
        <f t="shared" ref="N220:Q220" si="243">N215+N219</f>
        <v>0</v>
      </c>
      <c r="O220" s="1258">
        <f t="shared" si="243"/>
        <v>0</v>
      </c>
      <c r="P220" s="1258">
        <f t="shared" si="243"/>
        <v>0</v>
      </c>
      <c r="Q220" s="1259">
        <f t="shared" si="243"/>
        <v>0</v>
      </c>
      <c r="R220" s="987">
        <f>M220/C220*100</f>
        <v>0</v>
      </c>
      <c r="S220" s="804"/>
    </row>
    <row r="221" spans="1:19" ht="19.5" thickBot="1" x14ac:dyDescent="0.3">
      <c r="A221" s="1514" t="s">
        <v>349</v>
      </c>
      <c r="B221" s="1515"/>
      <c r="C221" s="1515"/>
      <c r="D221" s="1515"/>
      <c r="E221" s="1515"/>
      <c r="F221" s="1515"/>
      <c r="G221" s="1515"/>
      <c r="H221" s="1515"/>
      <c r="I221" s="1515"/>
      <c r="J221" s="1515"/>
      <c r="K221" s="1515"/>
      <c r="L221" s="1515"/>
      <c r="M221" s="1515"/>
      <c r="N221" s="1515"/>
      <c r="O221" s="1515"/>
      <c r="P221" s="1515"/>
      <c r="Q221" s="1515"/>
      <c r="R221" s="1516"/>
      <c r="S221" s="1375" t="s">
        <v>368</v>
      </c>
    </row>
    <row r="222" spans="1:19" ht="48" x14ac:dyDescent="0.25">
      <c r="A222" s="996"/>
      <c r="B222" s="997" t="s">
        <v>103</v>
      </c>
      <c r="C222" s="1038">
        <f>SUM(D222:G222)</f>
        <v>47021.4</v>
      </c>
      <c r="D222" s="1135">
        <f>D223+D224+D233+D238+D241+D243</f>
        <v>45807.9</v>
      </c>
      <c r="E222" s="1135">
        <f t="shared" ref="E222:G222" si="244">E223+E224+E233+E238+E241+E243</f>
        <v>1213.5</v>
      </c>
      <c r="F222" s="1135">
        <f t="shared" si="244"/>
        <v>0</v>
      </c>
      <c r="G222" s="1263">
        <f t="shared" si="244"/>
        <v>0</v>
      </c>
      <c r="H222" s="1038">
        <f>SUM(I222:L222)</f>
        <v>52558.5</v>
      </c>
      <c r="I222" s="1135">
        <f>I223+I224+I233+I238+I241+I243+I245</f>
        <v>51345</v>
      </c>
      <c r="J222" s="1135">
        <f t="shared" ref="J222:L222" si="245">J223+J224+J233+J238+J241+J243+J245</f>
        <v>1213.5</v>
      </c>
      <c r="K222" s="1135">
        <f t="shared" si="245"/>
        <v>0</v>
      </c>
      <c r="L222" s="1135">
        <f t="shared" si="245"/>
        <v>0</v>
      </c>
      <c r="M222" s="1038">
        <f>SUM(N222:Q222)</f>
        <v>37299.699999999997</v>
      </c>
      <c r="N222" s="1135">
        <f>N223+N224+N233+N238+N241+N243+N245</f>
        <v>36349.799999999996</v>
      </c>
      <c r="O222" s="1135">
        <f t="shared" ref="O222:Q222" si="246">O223+O224+O233+O238+O241+O243+O245</f>
        <v>949.9</v>
      </c>
      <c r="P222" s="1135">
        <f t="shared" si="246"/>
        <v>0</v>
      </c>
      <c r="Q222" s="1135">
        <f t="shared" si="246"/>
        <v>0</v>
      </c>
      <c r="R222" s="1006">
        <f>M222/C222*100</f>
        <v>79.32494566303852</v>
      </c>
      <c r="S222" s="804"/>
    </row>
    <row r="223" spans="1:19" ht="24" x14ac:dyDescent="0.25">
      <c r="A223" s="856" t="s">
        <v>170</v>
      </c>
      <c r="B223" s="998" t="s">
        <v>639</v>
      </c>
      <c r="C223" s="1264">
        <f>SUM(D223:G223)</f>
        <v>0</v>
      </c>
      <c r="D223" s="1265">
        <v>0</v>
      </c>
      <c r="E223" s="1265">
        <v>0</v>
      </c>
      <c r="F223" s="1265">
        <v>0</v>
      </c>
      <c r="G223" s="1266">
        <v>0</v>
      </c>
      <c r="H223" s="1264">
        <f>SUM(I223:L223)</f>
        <v>0</v>
      </c>
      <c r="I223" s="1265">
        <v>0</v>
      </c>
      <c r="J223" s="1265">
        <v>0</v>
      </c>
      <c r="K223" s="1265">
        <v>0</v>
      </c>
      <c r="L223" s="1266">
        <v>0</v>
      </c>
      <c r="M223" s="1264">
        <f>SUM(N223:Q223)</f>
        <v>0</v>
      </c>
      <c r="N223" s="1265">
        <v>0</v>
      </c>
      <c r="O223" s="1265">
        <v>0</v>
      </c>
      <c r="P223" s="1265">
        <v>0</v>
      </c>
      <c r="Q223" s="1266">
        <v>0</v>
      </c>
      <c r="R223" s="1007"/>
      <c r="S223" s="804"/>
    </row>
    <row r="224" spans="1:19" ht="24" x14ac:dyDescent="0.25">
      <c r="A224" s="856" t="s">
        <v>171</v>
      </c>
      <c r="B224" s="998" t="s">
        <v>640</v>
      </c>
      <c r="C224" s="1264">
        <f>D224+E224+F224+G224</f>
        <v>44582</v>
      </c>
      <c r="D224" s="1265">
        <v>44582</v>
      </c>
      <c r="E224" s="1265">
        <v>0</v>
      </c>
      <c r="F224" s="1265">
        <v>0</v>
      </c>
      <c r="G224" s="1266">
        <v>0</v>
      </c>
      <c r="H224" s="1264">
        <f>I224+J224+K224+L224</f>
        <v>44780.4</v>
      </c>
      <c r="I224" s="1265">
        <v>44780.4</v>
      </c>
      <c r="J224" s="1265">
        <v>0</v>
      </c>
      <c r="K224" s="1265">
        <v>0</v>
      </c>
      <c r="L224" s="1266">
        <v>0</v>
      </c>
      <c r="M224" s="1264">
        <f>N224+O224+P224+Q224</f>
        <v>30645.1</v>
      </c>
      <c r="N224" s="1265">
        <v>30645.1</v>
      </c>
      <c r="O224" s="1265">
        <v>0</v>
      </c>
      <c r="P224" s="1265">
        <v>0</v>
      </c>
      <c r="Q224" s="1266">
        <v>0</v>
      </c>
      <c r="R224" s="1007"/>
      <c r="S224" s="804"/>
    </row>
    <row r="225" spans="1:19" ht="24" hidden="1" x14ac:dyDescent="0.25">
      <c r="A225" s="857" t="s">
        <v>34</v>
      </c>
      <c r="B225" s="213" t="s">
        <v>104</v>
      </c>
      <c r="C225" s="1256">
        <f t="shared" ref="C225:C232" si="247">D225+E225+F225</f>
        <v>60</v>
      </c>
      <c r="D225" s="796">
        <v>60</v>
      </c>
      <c r="E225" s="1267"/>
      <c r="F225" s="1267"/>
      <c r="G225" s="1268"/>
      <c r="H225" s="1256">
        <f t="shared" ref="H225:H234" si="248">I225+J225+K225</f>
        <v>60</v>
      </c>
      <c r="I225" s="796">
        <v>60</v>
      </c>
      <c r="J225" s="1267"/>
      <c r="K225" s="1267"/>
      <c r="L225" s="1268"/>
      <c r="M225" s="1256">
        <f t="shared" ref="M225:M232" si="249">N225+O225+P225</f>
        <v>0</v>
      </c>
      <c r="N225" s="796"/>
      <c r="O225" s="1267"/>
      <c r="P225" s="1267"/>
      <c r="Q225" s="1268"/>
      <c r="R225" s="985"/>
      <c r="S225" s="804"/>
    </row>
    <row r="226" spans="1:19" hidden="1" x14ac:dyDescent="0.25">
      <c r="A226" s="857" t="s">
        <v>115</v>
      </c>
      <c r="B226" s="213" t="s">
        <v>105</v>
      </c>
      <c r="C226" s="1253">
        <f t="shared" si="247"/>
        <v>60</v>
      </c>
      <c r="D226" s="795">
        <v>60</v>
      </c>
      <c r="E226" s="1254">
        <v>0</v>
      </c>
      <c r="F226" s="1254">
        <v>0</v>
      </c>
      <c r="G226" s="1255">
        <v>0</v>
      </c>
      <c r="H226" s="1253">
        <f t="shared" si="248"/>
        <v>60</v>
      </c>
      <c r="I226" s="795">
        <v>60</v>
      </c>
      <c r="J226" s="1254">
        <v>0</v>
      </c>
      <c r="K226" s="1254">
        <v>0</v>
      </c>
      <c r="L226" s="1255">
        <v>0</v>
      </c>
      <c r="M226" s="1253">
        <f t="shared" si="249"/>
        <v>0</v>
      </c>
      <c r="N226" s="795">
        <v>0</v>
      </c>
      <c r="O226" s="1254">
        <v>0</v>
      </c>
      <c r="P226" s="1254">
        <v>0</v>
      </c>
      <c r="Q226" s="1255">
        <v>0</v>
      </c>
      <c r="R226" s="985"/>
      <c r="S226" s="804"/>
    </row>
    <row r="227" spans="1:19" ht="48" hidden="1" x14ac:dyDescent="0.25">
      <c r="A227" s="857" t="s">
        <v>116</v>
      </c>
      <c r="B227" s="213" t="s">
        <v>106</v>
      </c>
      <c r="C227" s="1253">
        <f t="shared" si="247"/>
        <v>175</v>
      </c>
      <c r="D227" s="795">
        <v>175</v>
      </c>
      <c r="E227" s="1254">
        <v>0</v>
      </c>
      <c r="F227" s="1254">
        <v>0</v>
      </c>
      <c r="G227" s="1255">
        <v>0</v>
      </c>
      <c r="H227" s="1253">
        <f t="shared" si="248"/>
        <v>175</v>
      </c>
      <c r="I227" s="795">
        <v>175</v>
      </c>
      <c r="J227" s="1254">
        <v>0</v>
      </c>
      <c r="K227" s="1254">
        <v>0</v>
      </c>
      <c r="L227" s="1255">
        <v>0</v>
      </c>
      <c r="M227" s="1253">
        <f t="shared" si="249"/>
        <v>0</v>
      </c>
      <c r="N227" s="795">
        <v>0</v>
      </c>
      <c r="O227" s="1254">
        <v>0</v>
      </c>
      <c r="P227" s="1254">
        <v>0</v>
      </c>
      <c r="Q227" s="1255">
        <v>0</v>
      </c>
      <c r="R227" s="985"/>
      <c r="S227" s="804"/>
    </row>
    <row r="228" spans="1:19" ht="48" hidden="1" x14ac:dyDescent="0.25">
      <c r="A228" s="857" t="s">
        <v>117</v>
      </c>
      <c r="B228" s="213" t="s">
        <v>107</v>
      </c>
      <c r="C228" s="1253">
        <f t="shared" si="247"/>
        <v>0</v>
      </c>
      <c r="D228" s="795">
        <v>0</v>
      </c>
      <c r="E228" s="1254">
        <v>0</v>
      </c>
      <c r="F228" s="1254">
        <v>0</v>
      </c>
      <c r="G228" s="1255">
        <v>0</v>
      </c>
      <c r="H228" s="1253">
        <f t="shared" si="248"/>
        <v>0</v>
      </c>
      <c r="I228" s="795">
        <v>0</v>
      </c>
      <c r="J228" s="1254">
        <v>0</v>
      </c>
      <c r="K228" s="1254">
        <v>0</v>
      </c>
      <c r="L228" s="1255">
        <v>0</v>
      </c>
      <c r="M228" s="1253">
        <f t="shared" si="249"/>
        <v>0</v>
      </c>
      <c r="N228" s="795">
        <v>0</v>
      </c>
      <c r="O228" s="1254">
        <v>0</v>
      </c>
      <c r="P228" s="1254">
        <v>0</v>
      </c>
      <c r="Q228" s="1255">
        <v>0</v>
      </c>
      <c r="R228" s="985"/>
      <c r="S228" s="804"/>
    </row>
    <row r="229" spans="1:19" ht="36" hidden="1" x14ac:dyDescent="0.25">
      <c r="A229" s="857" t="s">
        <v>118</v>
      </c>
      <c r="B229" s="213" t="s">
        <v>108</v>
      </c>
      <c r="C229" s="1253">
        <f t="shared" si="247"/>
        <v>50</v>
      </c>
      <c r="D229" s="795">
        <v>50</v>
      </c>
      <c r="E229" s="1254">
        <v>0</v>
      </c>
      <c r="F229" s="1254">
        <v>0</v>
      </c>
      <c r="G229" s="1255">
        <v>0</v>
      </c>
      <c r="H229" s="1253">
        <f t="shared" si="248"/>
        <v>50</v>
      </c>
      <c r="I229" s="795">
        <v>50</v>
      </c>
      <c r="J229" s="1254">
        <v>0</v>
      </c>
      <c r="K229" s="1254">
        <v>0</v>
      </c>
      <c r="L229" s="1255">
        <v>0</v>
      </c>
      <c r="M229" s="1253">
        <f t="shared" si="249"/>
        <v>0</v>
      </c>
      <c r="N229" s="795">
        <v>0</v>
      </c>
      <c r="O229" s="1254">
        <v>0</v>
      </c>
      <c r="P229" s="1254">
        <v>0</v>
      </c>
      <c r="Q229" s="1255">
        <v>0</v>
      </c>
      <c r="R229" s="985"/>
      <c r="S229" s="804"/>
    </row>
    <row r="230" spans="1:19" ht="36" hidden="1" x14ac:dyDescent="0.25">
      <c r="A230" s="857" t="s">
        <v>119</v>
      </c>
      <c r="B230" s="213" t="s">
        <v>109</v>
      </c>
      <c r="C230" s="1253">
        <f t="shared" si="247"/>
        <v>300</v>
      </c>
      <c r="D230" s="795">
        <v>300</v>
      </c>
      <c r="E230" s="1254">
        <v>0</v>
      </c>
      <c r="F230" s="1254">
        <v>0</v>
      </c>
      <c r="G230" s="1255">
        <v>0</v>
      </c>
      <c r="H230" s="1253">
        <f t="shared" si="248"/>
        <v>300</v>
      </c>
      <c r="I230" s="795">
        <v>300</v>
      </c>
      <c r="J230" s="1254">
        <v>0</v>
      </c>
      <c r="K230" s="1254">
        <v>0</v>
      </c>
      <c r="L230" s="1255">
        <v>0</v>
      </c>
      <c r="M230" s="1253">
        <f t="shared" si="249"/>
        <v>0</v>
      </c>
      <c r="N230" s="795">
        <v>0</v>
      </c>
      <c r="O230" s="1254">
        <v>0</v>
      </c>
      <c r="P230" s="1254">
        <v>0</v>
      </c>
      <c r="Q230" s="1255">
        <v>0</v>
      </c>
      <c r="R230" s="985"/>
      <c r="S230" s="804"/>
    </row>
    <row r="231" spans="1:19" hidden="1" x14ac:dyDescent="0.25">
      <c r="A231" s="857" t="s">
        <v>120</v>
      </c>
      <c r="B231" s="213" t="s">
        <v>110</v>
      </c>
      <c r="C231" s="1253">
        <f t="shared" si="247"/>
        <v>315</v>
      </c>
      <c r="D231" s="795">
        <v>315</v>
      </c>
      <c r="E231" s="1254">
        <v>0</v>
      </c>
      <c r="F231" s="1254">
        <v>0</v>
      </c>
      <c r="G231" s="1255">
        <v>0</v>
      </c>
      <c r="H231" s="1253">
        <f t="shared" si="248"/>
        <v>315</v>
      </c>
      <c r="I231" s="795">
        <v>315</v>
      </c>
      <c r="J231" s="1254">
        <v>0</v>
      </c>
      <c r="K231" s="1254">
        <v>0</v>
      </c>
      <c r="L231" s="1255">
        <v>0</v>
      </c>
      <c r="M231" s="1253">
        <f t="shared" si="249"/>
        <v>0</v>
      </c>
      <c r="N231" s="795">
        <v>0</v>
      </c>
      <c r="O231" s="1254">
        <v>0</v>
      </c>
      <c r="P231" s="1254">
        <v>0</v>
      </c>
      <c r="Q231" s="1255">
        <v>0</v>
      </c>
      <c r="R231" s="985"/>
      <c r="S231" s="804"/>
    </row>
    <row r="232" spans="1:19" ht="48" hidden="1" x14ac:dyDescent="0.25">
      <c r="A232" s="857" t="s">
        <v>121</v>
      </c>
      <c r="B232" s="213" t="s">
        <v>111</v>
      </c>
      <c r="C232" s="1253">
        <f t="shared" si="247"/>
        <v>0</v>
      </c>
      <c r="D232" s="795">
        <v>0</v>
      </c>
      <c r="E232" s="1254">
        <v>0</v>
      </c>
      <c r="F232" s="1254">
        <v>0</v>
      </c>
      <c r="G232" s="1255">
        <v>0</v>
      </c>
      <c r="H232" s="1253">
        <f t="shared" si="248"/>
        <v>0</v>
      </c>
      <c r="I232" s="795">
        <v>0</v>
      </c>
      <c r="J232" s="1254">
        <v>0</v>
      </c>
      <c r="K232" s="1254">
        <v>0</v>
      </c>
      <c r="L232" s="1255">
        <v>0</v>
      </c>
      <c r="M232" s="1253">
        <f t="shared" si="249"/>
        <v>0</v>
      </c>
      <c r="N232" s="795">
        <v>0</v>
      </c>
      <c r="O232" s="1254">
        <v>0</v>
      </c>
      <c r="P232" s="1254">
        <v>0</v>
      </c>
      <c r="Q232" s="1255">
        <v>0</v>
      </c>
      <c r="R232" s="985"/>
      <c r="S232" s="804"/>
    </row>
    <row r="233" spans="1:19" x14ac:dyDescent="0.25">
      <c r="A233" s="856" t="s">
        <v>398</v>
      </c>
      <c r="B233" s="999" t="s">
        <v>641</v>
      </c>
      <c r="C233" s="1256">
        <f>SUM(D233:G233)</f>
        <v>36</v>
      </c>
      <c r="D233" s="796">
        <f>SUM(D234:D237)</f>
        <v>36</v>
      </c>
      <c r="E233" s="1267">
        <f t="shared" ref="E233:G233" si="250">SUM(E234:E237)</f>
        <v>0</v>
      </c>
      <c r="F233" s="1267">
        <f t="shared" si="250"/>
        <v>0</v>
      </c>
      <c r="G233" s="1268">
        <f t="shared" si="250"/>
        <v>0</v>
      </c>
      <c r="H233" s="1256">
        <f>SUM(I233:L233)</f>
        <v>288</v>
      </c>
      <c r="I233" s="796">
        <v>288</v>
      </c>
      <c r="J233" s="1267">
        <f t="shared" ref="J233:L233" si="251">SUM(J234:J237)</f>
        <v>0</v>
      </c>
      <c r="K233" s="1267">
        <f t="shared" si="251"/>
        <v>0</v>
      </c>
      <c r="L233" s="1268">
        <f t="shared" si="251"/>
        <v>0</v>
      </c>
      <c r="M233" s="1256">
        <f>SUM(N233:Q233)</f>
        <v>288</v>
      </c>
      <c r="N233" s="796">
        <v>288</v>
      </c>
      <c r="O233" s="1267">
        <f t="shared" ref="O233:Q233" si="252">SUM(O234:O237)</f>
        <v>0</v>
      </c>
      <c r="P233" s="1267">
        <f t="shared" si="252"/>
        <v>0</v>
      </c>
      <c r="Q233" s="1268">
        <f t="shared" si="252"/>
        <v>0</v>
      </c>
      <c r="R233" s="985"/>
      <c r="S233" s="804"/>
    </row>
    <row r="234" spans="1:19" ht="36" x14ac:dyDescent="0.25">
      <c r="A234" s="857" t="s">
        <v>40</v>
      </c>
      <c r="B234" s="213" t="s">
        <v>642</v>
      </c>
      <c r="C234" s="1253">
        <f>SUM(D234:G234)</f>
        <v>0</v>
      </c>
      <c r="D234" s="795">
        <v>0</v>
      </c>
      <c r="E234" s="1254">
        <v>0</v>
      </c>
      <c r="F234" s="1254">
        <v>0</v>
      </c>
      <c r="G234" s="1255">
        <v>0</v>
      </c>
      <c r="H234" s="1253">
        <f t="shared" si="248"/>
        <v>0</v>
      </c>
      <c r="I234" s="795">
        <v>0</v>
      </c>
      <c r="J234" s="1254">
        <v>0</v>
      </c>
      <c r="K234" s="1254">
        <v>0</v>
      </c>
      <c r="L234" s="1255">
        <v>0</v>
      </c>
      <c r="M234" s="1253">
        <f t="shared" ref="M234:M259" si="253">SUM(N234:Q234)</f>
        <v>0</v>
      </c>
      <c r="N234" s="795">
        <v>0</v>
      </c>
      <c r="O234" s="1254">
        <v>0</v>
      </c>
      <c r="P234" s="1254">
        <v>0</v>
      </c>
      <c r="Q234" s="1255">
        <v>0</v>
      </c>
      <c r="R234" s="985"/>
      <c r="S234" s="804"/>
    </row>
    <row r="235" spans="1:19" ht="24" x14ac:dyDescent="0.25">
      <c r="A235" s="857" t="s">
        <v>35</v>
      </c>
      <c r="B235" s="213" t="s">
        <v>643</v>
      </c>
      <c r="C235" s="1253">
        <f t="shared" ref="C235:C259" si="254">SUM(D235:G235)</f>
        <v>0</v>
      </c>
      <c r="D235" s="1254">
        <v>0</v>
      </c>
      <c r="E235" s="1254">
        <v>0</v>
      </c>
      <c r="F235" s="1254">
        <v>0</v>
      </c>
      <c r="G235" s="1255">
        <v>0</v>
      </c>
      <c r="H235" s="1253">
        <f t="shared" ref="H235:H259" si="255">SUM(I235:L235)</f>
        <v>0</v>
      </c>
      <c r="I235" s="1254">
        <v>0</v>
      </c>
      <c r="J235" s="1254">
        <v>0</v>
      </c>
      <c r="K235" s="1254">
        <v>0</v>
      </c>
      <c r="L235" s="1255">
        <v>0</v>
      </c>
      <c r="M235" s="1253">
        <f t="shared" si="253"/>
        <v>0</v>
      </c>
      <c r="N235" s="1254">
        <v>0</v>
      </c>
      <c r="O235" s="1254">
        <v>0</v>
      </c>
      <c r="P235" s="1254">
        <v>0</v>
      </c>
      <c r="Q235" s="1255">
        <v>0</v>
      </c>
      <c r="R235" s="985"/>
      <c r="S235" s="804"/>
    </row>
    <row r="236" spans="1:19" ht="36" x14ac:dyDescent="0.25">
      <c r="A236" s="858" t="s">
        <v>41</v>
      </c>
      <c r="B236" s="213" t="s">
        <v>644</v>
      </c>
      <c r="C236" s="1253">
        <f t="shared" si="254"/>
        <v>0</v>
      </c>
      <c r="D236" s="1254">
        <v>0</v>
      </c>
      <c r="E236" s="1254">
        <v>0</v>
      </c>
      <c r="F236" s="1254">
        <v>0</v>
      </c>
      <c r="G236" s="1255">
        <v>0</v>
      </c>
      <c r="H236" s="1253">
        <f t="shared" si="255"/>
        <v>0</v>
      </c>
      <c r="I236" s="1254">
        <v>0</v>
      </c>
      <c r="J236" s="1254">
        <v>0</v>
      </c>
      <c r="K236" s="1254">
        <v>0</v>
      </c>
      <c r="L236" s="1255">
        <v>0</v>
      </c>
      <c r="M236" s="1253">
        <f t="shared" si="253"/>
        <v>0</v>
      </c>
      <c r="N236" s="1254">
        <v>0</v>
      </c>
      <c r="O236" s="1254">
        <v>0</v>
      </c>
      <c r="P236" s="1254">
        <v>0</v>
      </c>
      <c r="Q236" s="1255">
        <v>0</v>
      </c>
      <c r="R236" s="985"/>
      <c r="S236" s="804"/>
    </row>
    <row r="237" spans="1:19" ht="24" x14ac:dyDescent="0.25">
      <c r="A237" s="857" t="s">
        <v>42</v>
      </c>
      <c r="B237" s="213" t="s">
        <v>645</v>
      </c>
      <c r="C237" s="1253">
        <f t="shared" si="254"/>
        <v>36</v>
      </c>
      <c r="D237" s="1254">
        <v>36</v>
      </c>
      <c r="E237" s="1254">
        <v>0</v>
      </c>
      <c r="F237" s="1254">
        <v>0</v>
      </c>
      <c r="G237" s="1255">
        <v>0</v>
      </c>
      <c r="H237" s="1253">
        <f t="shared" si="255"/>
        <v>36</v>
      </c>
      <c r="I237" s="1254">
        <v>36</v>
      </c>
      <c r="J237" s="1254">
        <v>0</v>
      </c>
      <c r="K237" s="1254">
        <v>0</v>
      </c>
      <c r="L237" s="1255">
        <v>0</v>
      </c>
      <c r="M237" s="1253">
        <f t="shared" si="253"/>
        <v>36</v>
      </c>
      <c r="N237" s="1254">
        <v>36</v>
      </c>
      <c r="O237" s="1254">
        <v>0</v>
      </c>
      <c r="P237" s="1254">
        <v>0</v>
      </c>
      <c r="Q237" s="1255">
        <v>0</v>
      </c>
      <c r="R237" s="985"/>
      <c r="S237" s="804"/>
    </row>
    <row r="238" spans="1:19" ht="24" x14ac:dyDescent="0.25">
      <c r="A238" s="856" t="s">
        <v>389</v>
      </c>
      <c r="B238" s="999" t="s">
        <v>646</v>
      </c>
      <c r="C238" s="983">
        <f t="shared" si="254"/>
        <v>1150.3</v>
      </c>
      <c r="D238" s="739">
        <f>SUM(D239:D240)</f>
        <v>1150.3</v>
      </c>
      <c r="E238" s="739">
        <f t="shared" ref="E238:G238" si="256">SUM(E239:E240)</f>
        <v>0</v>
      </c>
      <c r="F238" s="739">
        <f t="shared" si="256"/>
        <v>0</v>
      </c>
      <c r="G238" s="850">
        <f t="shared" si="256"/>
        <v>0</v>
      </c>
      <c r="H238" s="983">
        <f t="shared" si="255"/>
        <v>1205.8</v>
      </c>
      <c r="I238" s="739">
        <v>1205.8</v>
      </c>
      <c r="J238" s="739">
        <f t="shared" ref="J238:L238" si="257">SUM(J239:J240)</f>
        <v>0</v>
      </c>
      <c r="K238" s="739">
        <f t="shared" si="257"/>
        <v>0</v>
      </c>
      <c r="L238" s="850">
        <f t="shared" si="257"/>
        <v>0</v>
      </c>
      <c r="M238" s="983">
        <f t="shared" si="253"/>
        <v>1205.8</v>
      </c>
      <c r="N238" s="739">
        <f t="shared" ref="N238:Q238" si="258">SUM(N239:N240)</f>
        <v>1205.8</v>
      </c>
      <c r="O238" s="739">
        <f t="shared" si="258"/>
        <v>0</v>
      </c>
      <c r="P238" s="739">
        <f t="shared" si="258"/>
        <v>0</v>
      </c>
      <c r="Q238" s="850">
        <f t="shared" si="258"/>
        <v>0</v>
      </c>
      <c r="R238" s="985"/>
      <c r="S238" s="804"/>
    </row>
    <row r="239" spans="1:19" ht="36" x14ac:dyDescent="0.25">
      <c r="A239" s="857" t="s">
        <v>50</v>
      </c>
      <c r="B239" s="213" t="s">
        <v>647</v>
      </c>
      <c r="C239" s="1253">
        <f t="shared" si="254"/>
        <v>1150.3</v>
      </c>
      <c r="D239" s="1254">
        <v>1150.3</v>
      </c>
      <c r="E239" s="1254">
        <v>0</v>
      </c>
      <c r="F239" s="1254">
        <v>0</v>
      </c>
      <c r="G239" s="1255">
        <v>0</v>
      </c>
      <c r="H239" s="1253">
        <f t="shared" si="255"/>
        <v>1150.3</v>
      </c>
      <c r="I239" s="1254">
        <v>1150.3</v>
      </c>
      <c r="J239" s="1254">
        <v>0</v>
      </c>
      <c r="K239" s="1254">
        <v>0</v>
      </c>
      <c r="L239" s="1255">
        <v>0</v>
      </c>
      <c r="M239" s="1253">
        <f t="shared" si="253"/>
        <v>1205.8</v>
      </c>
      <c r="N239" s="1254">
        <v>1205.8</v>
      </c>
      <c r="O239" s="1254">
        <v>0</v>
      </c>
      <c r="P239" s="1254">
        <v>0</v>
      </c>
      <c r="Q239" s="1255">
        <v>0</v>
      </c>
      <c r="R239" s="985"/>
      <c r="S239" s="804"/>
    </row>
    <row r="240" spans="1:19" ht="24" x14ac:dyDescent="0.25">
      <c r="A240" s="857" t="s">
        <v>51</v>
      </c>
      <c r="B240" s="213" t="s">
        <v>648</v>
      </c>
      <c r="C240" s="1253">
        <f t="shared" si="254"/>
        <v>0</v>
      </c>
      <c r="D240" s="1254">
        <v>0</v>
      </c>
      <c r="E240" s="1254">
        <v>0</v>
      </c>
      <c r="F240" s="1254">
        <v>0</v>
      </c>
      <c r="G240" s="1255">
        <v>0</v>
      </c>
      <c r="H240" s="1253">
        <f t="shared" si="255"/>
        <v>0</v>
      </c>
      <c r="I240" s="1254">
        <v>0</v>
      </c>
      <c r="J240" s="1254">
        <v>0</v>
      </c>
      <c r="K240" s="1254">
        <v>0</v>
      </c>
      <c r="L240" s="1255">
        <v>0</v>
      </c>
      <c r="M240" s="1253">
        <f t="shared" si="253"/>
        <v>0</v>
      </c>
      <c r="N240" s="1254">
        <v>0</v>
      </c>
      <c r="O240" s="1254">
        <v>0</v>
      </c>
      <c r="P240" s="1254">
        <v>0</v>
      </c>
      <c r="Q240" s="1255">
        <v>0</v>
      </c>
      <c r="R240" s="985"/>
      <c r="S240" s="804"/>
    </row>
    <row r="241" spans="1:19" ht="24" x14ac:dyDescent="0.25">
      <c r="A241" s="856" t="s">
        <v>460</v>
      </c>
      <c r="B241" s="999" t="s">
        <v>649</v>
      </c>
      <c r="C241" s="1256">
        <f t="shared" si="254"/>
        <v>813.5</v>
      </c>
      <c r="D241" s="1267">
        <f>SUM(D242)</f>
        <v>0</v>
      </c>
      <c r="E241" s="1267">
        <f t="shared" ref="E241:G241" si="259">SUM(E242)</f>
        <v>813.5</v>
      </c>
      <c r="F241" s="1267">
        <f t="shared" si="259"/>
        <v>0</v>
      </c>
      <c r="G241" s="1268">
        <f t="shared" si="259"/>
        <v>0</v>
      </c>
      <c r="H241" s="1256">
        <f t="shared" si="255"/>
        <v>813.5</v>
      </c>
      <c r="I241" s="1267">
        <f t="shared" ref="I241:L241" si="260">SUM(I242)</f>
        <v>0</v>
      </c>
      <c r="J241" s="1267">
        <f t="shared" si="260"/>
        <v>813.5</v>
      </c>
      <c r="K241" s="1267">
        <f t="shared" si="260"/>
        <v>0</v>
      </c>
      <c r="L241" s="1268">
        <f t="shared" si="260"/>
        <v>0</v>
      </c>
      <c r="M241" s="1256">
        <f t="shared" si="253"/>
        <v>549.9</v>
      </c>
      <c r="N241" s="1267">
        <f t="shared" ref="N241:Q241" si="261">SUM(N242)</f>
        <v>0</v>
      </c>
      <c r="O241" s="1267">
        <f t="shared" si="261"/>
        <v>549.9</v>
      </c>
      <c r="P241" s="1267">
        <f t="shared" si="261"/>
        <v>0</v>
      </c>
      <c r="Q241" s="1268">
        <f t="shared" si="261"/>
        <v>0</v>
      </c>
      <c r="R241" s="985"/>
      <c r="S241" s="804"/>
    </row>
    <row r="242" spans="1:19" ht="96" x14ac:dyDescent="0.25">
      <c r="A242" s="857" t="s">
        <v>62</v>
      </c>
      <c r="B242" s="213" t="s">
        <v>650</v>
      </c>
      <c r="C242" s="1253">
        <f t="shared" si="254"/>
        <v>813.5</v>
      </c>
      <c r="D242" s="1254">
        <v>0</v>
      </c>
      <c r="E242" s="1254">
        <v>813.5</v>
      </c>
      <c r="F242" s="1254">
        <v>0</v>
      </c>
      <c r="G242" s="1255">
        <v>0</v>
      </c>
      <c r="H242" s="1253">
        <f t="shared" si="255"/>
        <v>813.5</v>
      </c>
      <c r="I242" s="1254">
        <v>0</v>
      </c>
      <c r="J242" s="1254">
        <v>813.5</v>
      </c>
      <c r="K242" s="1254">
        <v>0</v>
      </c>
      <c r="L242" s="1255">
        <v>0</v>
      </c>
      <c r="M242" s="1253">
        <f t="shared" si="253"/>
        <v>549.9</v>
      </c>
      <c r="N242" s="1254">
        <v>0</v>
      </c>
      <c r="O242" s="1254">
        <v>549.9</v>
      </c>
      <c r="P242" s="1254">
        <v>0</v>
      </c>
      <c r="Q242" s="1255">
        <v>0</v>
      </c>
      <c r="R242" s="985"/>
      <c r="S242" s="804"/>
    </row>
    <row r="243" spans="1:19" ht="72" x14ac:dyDescent="0.25">
      <c r="A243" s="856" t="s">
        <v>554</v>
      </c>
      <c r="B243" s="999" t="s">
        <v>651</v>
      </c>
      <c r="C243" s="1256">
        <f t="shared" si="254"/>
        <v>439.6</v>
      </c>
      <c r="D243" s="1267">
        <f>SUM(D244)</f>
        <v>39.6</v>
      </c>
      <c r="E243" s="1267">
        <f t="shared" ref="E243:G245" si="262">SUM(E244)</f>
        <v>400</v>
      </c>
      <c r="F243" s="1267">
        <f t="shared" si="262"/>
        <v>0</v>
      </c>
      <c r="G243" s="1268">
        <f t="shared" si="262"/>
        <v>0</v>
      </c>
      <c r="H243" s="1256">
        <f t="shared" si="255"/>
        <v>439.6</v>
      </c>
      <c r="I243" s="1267">
        <f t="shared" ref="I243:L245" si="263">SUM(I244)</f>
        <v>39.6</v>
      </c>
      <c r="J243" s="1267">
        <f t="shared" si="263"/>
        <v>400</v>
      </c>
      <c r="K243" s="1267">
        <f t="shared" si="263"/>
        <v>0</v>
      </c>
      <c r="L243" s="1268">
        <f t="shared" si="263"/>
        <v>0</v>
      </c>
      <c r="M243" s="1256">
        <f t="shared" si="253"/>
        <v>439.6</v>
      </c>
      <c r="N243" s="1267">
        <f t="shared" ref="N243:Q245" si="264">SUM(N244)</f>
        <v>39.6</v>
      </c>
      <c r="O243" s="1267">
        <f t="shared" si="264"/>
        <v>400</v>
      </c>
      <c r="P243" s="1267">
        <f t="shared" si="264"/>
        <v>0</v>
      </c>
      <c r="Q243" s="1268">
        <f t="shared" si="264"/>
        <v>0</v>
      </c>
      <c r="R243" s="985"/>
      <c r="S243" s="804"/>
    </row>
    <row r="244" spans="1:19" ht="24" x14ac:dyDescent="0.25">
      <c r="A244" s="859" t="s">
        <v>68</v>
      </c>
      <c r="B244" s="213" t="s">
        <v>652</v>
      </c>
      <c r="C244" s="1253">
        <f t="shared" si="254"/>
        <v>439.6</v>
      </c>
      <c r="D244" s="1254">
        <v>39.6</v>
      </c>
      <c r="E244" s="1254">
        <v>400</v>
      </c>
      <c r="F244" s="1254">
        <v>0</v>
      </c>
      <c r="G244" s="1255">
        <v>0</v>
      </c>
      <c r="H244" s="1253">
        <f t="shared" si="255"/>
        <v>439.6</v>
      </c>
      <c r="I244" s="1254">
        <v>39.6</v>
      </c>
      <c r="J244" s="1254">
        <v>400</v>
      </c>
      <c r="K244" s="1254">
        <v>0</v>
      </c>
      <c r="L244" s="1255">
        <v>0</v>
      </c>
      <c r="M244" s="1253">
        <f t="shared" si="253"/>
        <v>439.6</v>
      </c>
      <c r="N244" s="1254">
        <v>39.6</v>
      </c>
      <c r="O244" s="1254">
        <v>400</v>
      </c>
      <c r="P244" s="1254">
        <v>0</v>
      </c>
      <c r="Q244" s="1255">
        <v>0</v>
      </c>
      <c r="R244" s="985"/>
      <c r="S244" s="804"/>
    </row>
    <row r="245" spans="1:19" ht="48" x14ac:dyDescent="0.25">
      <c r="A245" s="1400" t="s">
        <v>555</v>
      </c>
      <c r="B245" s="999" t="s">
        <v>711</v>
      </c>
      <c r="C245" s="1256">
        <f t="shared" ref="C245" si="265">SUM(D245:G245)</f>
        <v>0</v>
      </c>
      <c r="D245" s="1267">
        <f>SUM(D246)</f>
        <v>0</v>
      </c>
      <c r="E245" s="1267">
        <f t="shared" si="262"/>
        <v>0</v>
      </c>
      <c r="F245" s="1267">
        <f t="shared" si="262"/>
        <v>0</v>
      </c>
      <c r="G245" s="1268">
        <f t="shared" si="262"/>
        <v>0</v>
      </c>
      <c r="H245" s="1256">
        <f t="shared" ref="H245" si="266">SUM(I245:L245)</f>
        <v>5031.2</v>
      </c>
      <c r="I245" s="1267">
        <v>5031.2</v>
      </c>
      <c r="J245" s="1267">
        <f t="shared" si="263"/>
        <v>0</v>
      </c>
      <c r="K245" s="1267">
        <f t="shared" si="263"/>
        <v>0</v>
      </c>
      <c r="L245" s="1268">
        <f t="shared" si="263"/>
        <v>0</v>
      </c>
      <c r="M245" s="1256">
        <f t="shared" ref="M245" si="267">SUM(N245:Q245)</f>
        <v>4171.3</v>
      </c>
      <c r="N245" s="1267">
        <v>4171.3</v>
      </c>
      <c r="O245" s="1267">
        <f t="shared" si="264"/>
        <v>0</v>
      </c>
      <c r="P245" s="1267">
        <f t="shared" si="264"/>
        <v>0</v>
      </c>
      <c r="Q245" s="1268">
        <f t="shared" si="264"/>
        <v>0</v>
      </c>
      <c r="R245" s="985"/>
      <c r="S245" s="804"/>
    </row>
    <row r="246" spans="1:19" ht="72" x14ac:dyDescent="0.25">
      <c r="A246" s="860"/>
      <c r="B246" s="914" t="s">
        <v>653</v>
      </c>
      <c r="C246" s="127">
        <f t="shared" si="254"/>
        <v>0</v>
      </c>
      <c r="D246" s="126">
        <f>SUM(D247:D256)</f>
        <v>0</v>
      </c>
      <c r="E246" s="126">
        <f t="shared" ref="E246:G246" si="268">SUM(E247:E256)</f>
        <v>0</v>
      </c>
      <c r="F246" s="126">
        <f t="shared" si="268"/>
        <v>0</v>
      </c>
      <c r="G246" s="1005">
        <f t="shared" si="268"/>
        <v>0</v>
      </c>
      <c r="H246" s="127">
        <f t="shared" si="255"/>
        <v>0</v>
      </c>
      <c r="I246" s="126">
        <f t="shared" ref="I246:L246" si="269">SUM(I247:I256)</f>
        <v>0</v>
      </c>
      <c r="J246" s="126">
        <f t="shared" si="269"/>
        <v>0</v>
      </c>
      <c r="K246" s="126">
        <f t="shared" si="269"/>
        <v>0</v>
      </c>
      <c r="L246" s="1005">
        <f t="shared" si="269"/>
        <v>0</v>
      </c>
      <c r="M246" s="127">
        <f t="shared" si="253"/>
        <v>0</v>
      </c>
      <c r="N246" s="126">
        <f t="shared" ref="N246:Q246" si="270">SUM(N247:N256)</f>
        <v>0</v>
      </c>
      <c r="O246" s="126">
        <f t="shared" si="270"/>
        <v>0</v>
      </c>
      <c r="P246" s="126">
        <f t="shared" si="270"/>
        <v>0</v>
      </c>
      <c r="Q246" s="1005">
        <f t="shared" si="270"/>
        <v>0</v>
      </c>
      <c r="R246" s="1008" t="e">
        <f>M246/C246*100</f>
        <v>#DIV/0!</v>
      </c>
      <c r="S246" s="804"/>
    </row>
    <row r="247" spans="1:19" ht="36" x14ac:dyDescent="0.25">
      <c r="A247" s="53">
        <v>1</v>
      </c>
      <c r="B247" s="1000" t="s">
        <v>376</v>
      </c>
      <c r="C247" s="929">
        <f t="shared" si="254"/>
        <v>0</v>
      </c>
      <c r="D247" s="798">
        <v>0</v>
      </c>
      <c r="E247" s="798">
        <v>0</v>
      </c>
      <c r="F247" s="798">
        <v>0</v>
      </c>
      <c r="G247" s="1004">
        <v>0</v>
      </c>
      <c r="H247" s="929">
        <f t="shared" si="255"/>
        <v>0</v>
      </c>
      <c r="I247" s="798">
        <v>0</v>
      </c>
      <c r="J247" s="798">
        <v>0</v>
      </c>
      <c r="K247" s="798">
        <v>0</v>
      </c>
      <c r="L247" s="1004">
        <v>0</v>
      </c>
      <c r="M247" s="929">
        <f t="shared" si="253"/>
        <v>0</v>
      </c>
      <c r="N247" s="798">
        <v>0</v>
      </c>
      <c r="O247" s="798">
        <v>0</v>
      </c>
      <c r="P247" s="798">
        <v>0</v>
      </c>
      <c r="Q247" s="1004">
        <v>0</v>
      </c>
      <c r="R247" s="1007"/>
      <c r="S247" s="804"/>
    </row>
    <row r="248" spans="1:19" ht="36" x14ac:dyDescent="0.25">
      <c r="A248" s="857" t="s">
        <v>26</v>
      </c>
      <c r="B248" s="246" t="s">
        <v>124</v>
      </c>
      <c r="C248" s="983">
        <f t="shared" si="254"/>
        <v>0</v>
      </c>
      <c r="D248" s="797">
        <v>0</v>
      </c>
      <c r="E248" s="739"/>
      <c r="F248" s="739"/>
      <c r="G248" s="850"/>
      <c r="H248" s="983">
        <f t="shared" si="255"/>
        <v>0</v>
      </c>
      <c r="I248" s="797">
        <v>0</v>
      </c>
      <c r="J248" s="739"/>
      <c r="K248" s="739"/>
      <c r="L248" s="850"/>
      <c r="M248" s="983">
        <f t="shared" si="253"/>
        <v>0</v>
      </c>
      <c r="N248" s="797">
        <v>0</v>
      </c>
      <c r="O248" s="739"/>
      <c r="P248" s="739"/>
      <c r="Q248" s="850"/>
      <c r="R248" s="985"/>
      <c r="S248" s="804"/>
    </row>
    <row r="249" spans="1:19" x14ac:dyDescent="0.25">
      <c r="A249" s="857" t="s">
        <v>27</v>
      </c>
      <c r="B249" s="246" t="s">
        <v>125</v>
      </c>
      <c r="C249" s="983">
        <f t="shared" si="254"/>
        <v>0</v>
      </c>
      <c r="D249" s="797">
        <v>0</v>
      </c>
      <c r="E249" s="739"/>
      <c r="F249" s="739"/>
      <c r="G249" s="850"/>
      <c r="H249" s="983">
        <f t="shared" si="255"/>
        <v>0</v>
      </c>
      <c r="I249" s="797">
        <v>0</v>
      </c>
      <c r="J249" s="739"/>
      <c r="K249" s="739"/>
      <c r="L249" s="850"/>
      <c r="M249" s="983">
        <f t="shared" si="253"/>
        <v>0</v>
      </c>
      <c r="N249" s="797">
        <v>0</v>
      </c>
      <c r="O249" s="739"/>
      <c r="P249" s="739"/>
      <c r="Q249" s="850"/>
      <c r="R249" s="985"/>
      <c r="S249" s="804"/>
    </row>
    <row r="250" spans="1:19" x14ac:dyDescent="0.25">
      <c r="A250" s="857" t="s">
        <v>28</v>
      </c>
      <c r="B250" s="246" t="s">
        <v>126</v>
      </c>
      <c r="C250" s="983">
        <f t="shared" si="254"/>
        <v>0</v>
      </c>
      <c r="D250" s="797">
        <v>0</v>
      </c>
      <c r="E250" s="739"/>
      <c r="F250" s="739"/>
      <c r="G250" s="850"/>
      <c r="H250" s="983">
        <f t="shared" si="255"/>
        <v>0</v>
      </c>
      <c r="I250" s="797">
        <v>0</v>
      </c>
      <c r="J250" s="739"/>
      <c r="K250" s="739"/>
      <c r="L250" s="850"/>
      <c r="M250" s="983">
        <f t="shared" si="253"/>
        <v>0</v>
      </c>
      <c r="N250" s="797">
        <v>0</v>
      </c>
      <c r="O250" s="739"/>
      <c r="P250" s="739"/>
      <c r="Q250" s="850"/>
      <c r="R250" s="985"/>
      <c r="S250" s="804"/>
    </row>
    <row r="251" spans="1:19" ht="24" x14ac:dyDescent="0.25">
      <c r="A251" s="857" t="s">
        <v>29</v>
      </c>
      <c r="B251" s="246" t="s">
        <v>127</v>
      </c>
      <c r="C251" s="983">
        <f t="shared" si="254"/>
        <v>0</v>
      </c>
      <c r="D251" s="797">
        <v>0</v>
      </c>
      <c r="E251" s="739"/>
      <c r="F251" s="739"/>
      <c r="G251" s="850"/>
      <c r="H251" s="983">
        <f t="shared" si="255"/>
        <v>0</v>
      </c>
      <c r="I251" s="797">
        <v>0</v>
      </c>
      <c r="J251" s="739"/>
      <c r="K251" s="739"/>
      <c r="L251" s="850"/>
      <c r="M251" s="983">
        <f t="shared" si="253"/>
        <v>0</v>
      </c>
      <c r="N251" s="797">
        <v>0</v>
      </c>
      <c r="O251" s="739"/>
      <c r="P251" s="739"/>
      <c r="Q251" s="850"/>
      <c r="R251" s="985"/>
      <c r="S251" s="804"/>
    </row>
    <row r="252" spans="1:19" ht="36" x14ac:dyDescent="0.25">
      <c r="A252" s="325">
        <v>2</v>
      </c>
      <c r="B252" s="1001" t="s">
        <v>654</v>
      </c>
      <c r="C252" s="983">
        <f t="shared" si="254"/>
        <v>0</v>
      </c>
      <c r="D252" s="739">
        <v>0</v>
      </c>
      <c r="E252" s="739">
        <v>0</v>
      </c>
      <c r="F252" s="739">
        <v>0</v>
      </c>
      <c r="G252" s="850">
        <v>0</v>
      </c>
      <c r="H252" s="983">
        <f t="shared" si="255"/>
        <v>0</v>
      </c>
      <c r="I252" s="739">
        <v>0</v>
      </c>
      <c r="J252" s="739">
        <v>0</v>
      </c>
      <c r="K252" s="739">
        <v>0</v>
      </c>
      <c r="L252" s="850">
        <v>0</v>
      </c>
      <c r="M252" s="983">
        <f t="shared" si="253"/>
        <v>0</v>
      </c>
      <c r="N252" s="739">
        <v>0</v>
      </c>
      <c r="O252" s="739">
        <v>0</v>
      </c>
      <c r="P252" s="739">
        <v>0</v>
      </c>
      <c r="Q252" s="850">
        <v>0</v>
      </c>
      <c r="R252" s="985"/>
      <c r="S252" s="804"/>
    </row>
    <row r="253" spans="1:19" x14ac:dyDescent="0.25">
      <c r="A253" s="861" t="s">
        <v>34</v>
      </c>
      <c r="B253" s="246" t="s">
        <v>128</v>
      </c>
      <c r="C253" s="983">
        <f t="shared" si="254"/>
        <v>0</v>
      </c>
      <c r="D253" s="797">
        <v>0</v>
      </c>
      <c r="E253" s="739"/>
      <c r="F253" s="739"/>
      <c r="G253" s="850"/>
      <c r="H253" s="983">
        <f t="shared" si="255"/>
        <v>0</v>
      </c>
      <c r="I253" s="797">
        <v>0</v>
      </c>
      <c r="J253" s="739"/>
      <c r="K253" s="739"/>
      <c r="L253" s="850"/>
      <c r="M253" s="983">
        <f t="shared" si="253"/>
        <v>0</v>
      </c>
      <c r="N253" s="797">
        <v>0</v>
      </c>
      <c r="O253" s="739"/>
      <c r="P253" s="739"/>
      <c r="Q253" s="850"/>
      <c r="R253" s="985"/>
      <c r="S253" s="804"/>
    </row>
    <row r="254" spans="1:19" x14ac:dyDescent="0.25">
      <c r="A254" s="857" t="s">
        <v>115</v>
      </c>
      <c r="B254" s="246" t="s">
        <v>129</v>
      </c>
      <c r="C254" s="983">
        <f t="shared" si="254"/>
        <v>0</v>
      </c>
      <c r="D254" s="797">
        <v>0</v>
      </c>
      <c r="E254" s="739"/>
      <c r="F254" s="739"/>
      <c r="G254" s="850"/>
      <c r="H254" s="983">
        <f t="shared" si="255"/>
        <v>0</v>
      </c>
      <c r="I254" s="797">
        <v>0</v>
      </c>
      <c r="J254" s="739"/>
      <c r="K254" s="739"/>
      <c r="L254" s="850"/>
      <c r="M254" s="983">
        <f t="shared" si="253"/>
        <v>0</v>
      </c>
      <c r="N254" s="797">
        <v>0</v>
      </c>
      <c r="O254" s="739"/>
      <c r="P254" s="739"/>
      <c r="Q254" s="850"/>
      <c r="R254" s="985"/>
      <c r="S254" s="804"/>
    </row>
    <row r="255" spans="1:19" ht="24" x14ac:dyDescent="0.25">
      <c r="A255" s="325">
        <v>3</v>
      </c>
      <c r="B255" s="1001" t="s">
        <v>655</v>
      </c>
      <c r="C255" s="983">
        <f t="shared" si="254"/>
        <v>0</v>
      </c>
      <c r="D255" s="739">
        <v>0</v>
      </c>
      <c r="E255" s="739">
        <v>0</v>
      </c>
      <c r="F255" s="739">
        <v>0</v>
      </c>
      <c r="G255" s="850">
        <v>0</v>
      </c>
      <c r="H255" s="983">
        <v>0</v>
      </c>
      <c r="I255" s="739">
        <v>0</v>
      </c>
      <c r="J255" s="739">
        <v>0</v>
      </c>
      <c r="K255" s="739">
        <v>0</v>
      </c>
      <c r="L255" s="850">
        <v>0</v>
      </c>
      <c r="M255" s="983">
        <f t="shared" si="253"/>
        <v>0</v>
      </c>
      <c r="N255" s="739">
        <v>0</v>
      </c>
      <c r="O255" s="739">
        <v>0</v>
      </c>
      <c r="P255" s="739">
        <v>0</v>
      </c>
      <c r="Q255" s="850">
        <v>0</v>
      </c>
      <c r="R255" s="985"/>
      <c r="S255" s="804"/>
    </row>
    <row r="256" spans="1:19" ht="60" x14ac:dyDescent="0.25">
      <c r="A256" s="325">
        <v>4</v>
      </c>
      <c r="B256" s="1001" t="s">
        <v>656</v>
      </c>
      <c r="C256" s="983">
        <f t="shared" si="254"/>
        <v>0</v>
      </c>
      <c r="D256" s="794">
        <v>0</v>
      </c>
      <c r="E256" s="794">
        <v>0</v>
      </c>
      <c r="F256" s="794">
        <v>0</v>
      </c>
      <c r="G256" s="851">
        <v>0</v>
      </c>
      <c r="H256" s="983">
        <f t="shared" si="255"/>
        <v>0</v>
      </c>
      <c r="I256" s="794">
        <v>0</v>
      </c>
      <c r="J256" s="794">
        <v>0</v>
      </c>
      <c r="K256" s="794">
        <v>0</v>
      </c>
      <c r="L256" s="851">
        <v>0</v>
      </c>
      <c r="M256" s="983">
        <f t="shared" si="253"/>
        <v>0</v>
      </c>
      <c r="N256" s="794">
        <v>0</v>
      </c>
      <c r="O256" s="794">
        <v>0</v>
      </c>
      <c r="P256" s="794">
        <v>0</v>
      </c>
      <c r="Q256" s="851">
        <v>0</v>
      </c>
      <c r="R256" s="986"/>
      <c r="S256" s="804"/>
    </row>
    <row r="257" spans="1:19" ht="36" x14ac:dyDescent="0.25">
      <c r="A257" s="862"/>
      <c r="B257" s="1002" t="s">
        <v>657</v>
      </c>
      <c r="C257" s="1269">
        <f t="shared" si="254"/>
        <v>3000</v>
      </c>
      <c r="D257" s="1270">
        <f>SUM(D258)</f>
        <v>3000</v>
      </c>
      <c r="E257" s="1270">
        <f t="shared" ref="E257:G257" si="271">SUM(E258)</f>
        <v>0</v>
      </c>
      <c r="F257" s="1270">
        <f t="shared" si="271"/>
        <v>0</v>
      </c>
      <c r="G257" s="1271">
        <f t="shared" si="271"/>
        <v>0</v>
      </c>
      <c r="H257" s="1269">
        <f t="shared" si="255"/>
        <v>2748</v>
      </c>
      <c r="I257" s="1270">
        <f t="shared" ref="I257:L257" si="272">SUM(I258)</f>
        <v>2748</v>
      </c>
      <c r="J257" s="1270">
        <f t="shared" si="272"/>
        <v>0</v>
      </c>
      <c r="K257" s="1270">
        <f t="shared" si="272"/>
        <v>0</v>
      </c>
      <c r="L257" s="1271">
        <f t="shared" si="272"/>
        <v>0</v>
      </c>
      <c r="M257" s="1269">
        <f t="shared" si="253"/>
        <v>885.7</v>
      </c>
      <c r="N257" s="1270">
        <f t="shared" ref="N257:Q257" si="273">SUM(N258)</f>
        <v>885.7</v>
      </c>
      <c r="O257" s="1270">
        <f t="shared" si="273"/>
        <v>0</v>
      </c>
      <c r="P257" s="1270">
        <f t="shared" si="273"/>
        <v>0</v>
      </c>
      <c r="Q257" s="1271">
        <f t="shared" si="273"/>
        <v>0</v>
      </c>
      <c r="R257" s="1009">
        <f>M257/C257*100</f>
        <v>29.523333333333333</v>
      </c>
      <c r="S257" s="804"/>
    </row>
    <row r="258" spans="1:19" ht="24" x14ac:dyDescent="0.25">
      <c r="A258" s="863" t="s">
        <v>170</v>
      </c>
      <c r="B258" s="998" t="s">
        <v>413</v>
      </c>
      <c r="C258" s="1264">
        <f t="shared" si="254"/>
        <v>3000</v>
      </c>
      <c r="D258" s="1272">
        <v>3000</v>
      </c>
      <c r="E258" s="1272">
        <v>0</v>
      </c>
      <c r="F258" s="1272">
        <v>0</v>
      </c>
      <c r="G258" s="1273">
        <v>0</v>
      </c>
      <c r="H258" s="1264">
        <f t="shared" si="255"/>
        <v>2748</v>
      </c>
      <c r="I258" s="1272">
        <v>2748</v>
      </c>
      <c r="J258" s="1272">
        <v>0</v>
      </c>
      <c r="K258" s="1272">
        <v>0</v>
      </c>
      <c r="L258" s="1273">
        <v>0</v>
      </c>
      <c r="M258" s="1264">
        <f t="shared" si="253"/>
        <v>885.7</v>
      </c>
      <c r="N258" s="1272">
        <v>885.7</v>
      </c>
      <c r="O258" s="1272">
        <v>0</v>
      </c>
      <c r="P258" s="1272">
        <v>0</v>
      </c>
      <c r="Q258" s="1273">
        <v>0</v>
      </c>
      <c r="R258" s="1010"/>
      <c r="S258" s="804"/>
    </row>
    <row r="259" spans="1:19" ht="15.75" thickBot="1" x14ac:dyDescent="0.3">
      <c r="A259" s="1003"/>
      <c r="B259" s="942" t="s">
        <v>102</v>
      </c>
      <c r="C259" s="1041">
        <f t="shared" si="254"/>
        <v>50021.4</v>
      </c>
      <c r="D259" s="1236">
        <f>D222+D246+D257</f>
        <v>48807.9</v>
      </c>
      <c r="E259" s="1236">
        <f>E222+E246+E257</f>
        <v>1213.5</v>
      </c>
      <c r="F259" s="1236">
        <f>F222+F246+F257</f>
        <v>0</v>
      </c>
      <c r="G259" s="1237">
        <f>G222+G246+G257</f>
        <v>0</v>
      </c>
      <c r="H259" s="1041">
        <f t="shared" si="255"/>
        <v>55306.5</v>
      </c>
      <c r="I259" s="1236">
        <f>I222+I246+I257</f>
        <v>54093</v>
      </c>
      <c r="J259" s="1236">
        <f>J222+J246+J257</f>
        <v>1213.5</v>
      </c>
      <c r="K259" s="1236">
        <f>K222+K246+K257</f>
        <v>0</v>
      </c>
      <c r="L259" s="1237">
        <f>L222+L246+L257</f>
        <v>0</v>
      </c>
      <c r="M259" s="1041">
        <f t="shared" si="253"/>
        <v>38185.399999999994</v>
      </c>
      <c r="N259" s="1236">
        <f>N222+N246+N257</f>
        <v>37235.499999999993</v>
      </c>
      <c r="O259" s="1236">
        <f>O222+O246+O257</f>
        <v>949.9</v>
      </c>
      <c r="P259" s="1236">
        <f>P222+P246+P257</f>
        <v>0</v>
      </c>
      <c r="Q259" s="1237">
        <f>Q222+Q246+Q257</f>
        <v>0</v>
      </c>
      <c r="R259" s="987">
        <f>M259/C259*100</f>
        <v>76.338127281523498</v>
      </c>
      <c r="S259" s="804"/>
    </row>
    <row r="260" spans="1:19" ht="19.5" thickBot="1" x14ac:dyDescent="0.3">
      <c r="A260" s="1511" t="s">
        <v>542</v>
      </c>
      <c r="B260" s="1512"/>
      <c r="C260" s="1512"/>
      <c r="D260" s="1512"/>
      <c r="E260" s="1512"/>
      <c r="F260" s="1512"/>
      <c r="G260" s="1512"/>
      <c r="H260" s="1512"/>
      <c r="I260" s="1512"/>
      <c r="J260" s="1512"/>
      <c r="K260" s="1512"/>
      <c r="L260" s="1512"/>
      <c r="M260" s="1512"/>
      <c r="N260" s="1512"/>
      <c r="O260" s="1512"/>
      <c r="P260" s="1512"/>
      <c r="Q260" s="1512"/>
      <c r="R260" s="1513"/>
      <c r="S260" s="1375" t="s">
        <v>368</v>
      </c>
    </row>
    <row r="261" spans="1:19" ht="60" x14ac:dyDescent="0.25">
      <c r="A261" s="1011"/>
      <c r="B261" s="997" t="s">
        <v>543</v>
      </c>
      <c r="C261" s="1284">
        <f>SUM(D261:G261)</f>
        <v>26699.8</v>
      </c>
      <c r="D261" s="1285">
        <f>SUM(D275:D282)</f>
        <v>24622</v>
      </c>
      <c r="E261" s="1285">
        <f t="shared" ref="E261:G261" si="274">SUM(E275:E282)</f>
        <v>2077.8000000000002</v>
      </c>
      <c r="F261" s="1285">
        <f t="shared" si="274"/>
        <v>0</v>
      </c>
      <c r="G261" s="1286">
        <f t="shared" si="274"/>
        <v>0</v>
      </c>
      <c r="H261" s="1284">
        <f>SUM(I261:L261)</f>
        <v>29692.92</v>
      </c>
      <c r="I261" s="1285">
        <f t="shared" ref="I261:L261" si="275">SUM(I275:I282)</f>
        <v>27615.119999999999</v>
      </c>
      <c r="J261" s="1285">
        <f t="shared" si="275"/>
        <v>2077.8000000000002</v>
      </c>
      <c r="K261" s="1285">
        <f t="shared" si="275"/>
        <v>0</v>
      </c>
      <c r="L261" s="1286">
        <f t="shared" si="275"/>
        <v>0</v>
      </c>
      <c r="M261" s="1284">
        <f>SUM(N261:Q261)</f>
        <v>20516.559999999998</v>
      </c>
      <c r="N261" s="1285">
        <f>SUM(N275:N282)</f>
        <v>18699.489999999998</v>
      </c>
      <c r="O261" s="1285">
        <f>SUM(O275:O282)</f>
        <v>1817.0700000000002</v>
      </c>
      <c r="P261" s="1285">
        <f t="shared" ref="P261:Q261" si="276">SUM(P275:P282)</f>
        <v>0</v>
      </c>
      <c r="Q261" s="1286">
        <f t="shared" si="276"/>
        <v>0</v>
      </c>
      <c r="R261" s="1006">
        <f>M261/C261*100</f>
        <v>76.841624281829823</v>
      </c>
      <c r="S261" s="1375"/>
    </row>
    <row r="262" spans="1:19" ht="24" x14ac:dyDescent="0.25">
      <c r="A262" s="864" t="s">
        <v>26</v>
      </c>
      <c r="B262" s="213" t="s">
        <v>233</v>
      </c>
      <c r="C262" s="1276">
        <f t="shared" ref="C262:C274" si="277">D262+E262+F262</f>
        <v>0</v>
      </c>
      <c r="D262" s="1277">
        <v>0</v>
      </c>
      <c r="E262" s="1277"/>
      <c r="F262" s="1277"/>
      <c r="G262" s="1278"/>
      <c r="H262" s="1276">
        <f t="shared" ref="H262:H274" si="278">I262+J262+K262</f>
        <v>0</v>
      </c>
      <c r="I262" s="1277">
        <v>0</v>
      </c>
      <c r="J262" s="1277"/>
      <c r="K262" s="1277"/>
      <c r="L262" s="1278"/>
      <c r="M262" s="1276">
        <f t="shared" ref="M262:M274" si="279">N262+O262+P262</f>
        <v>0</v>
      </c>
      <c r="N262" s="1277">
        <v>0</v>
      </c>
      <c r="O262" s="1277"/>
      <c r="P262" s="1277"/>
      <c r="Q262" s="1278"/>
      <c r="R262" s="1019"/>
      <c r="S262" s="804"/>
    </row>
    <row r="263" spans="1:19" ht="24" x14ac:dyDescent="0.25">
      <c r="A263" s="864" t="s">
        <v>26</v>
      </c>
      <c r="B263" s="213" t="s">
        <v>234</v>
      </c>
      <c r="C263" s="1276">
        <f t="shared" si="277"/>
        <v>0</v>
      </c>
      <c r="D263" s="1277">
        <v>0</v>
      </c>
      <c r="E263" s="1277"/>
      <c r="F263" s="1277"/>
      <c r="G263" s="1278"/>
      <c r="H263" s="1276">
        <f t="shared" si="278"/>
        <v>0</v>
      </c>
      <c r="I263" s="1277">
        <v>0</v>
      </c>
      <c r="J263" s="1277"/>
      <c r="K263" s="1277"/>
      <c r="L263" s="1278"/>
      <c r="M263" s="1276">
        <f t="shared" si="279"/>
        <v>0</v>
      </c>
      <c r="N263" s="1277">
        <v>0</v>
      </c>
      <c r="O263" s="1277"/>
      <c r="P263" s="1277"/>
      <c r="Q263" s="1278"/>
      <c r="R263" s="1019"/>
      <c r="S263" s="804"/>
    </row>
    <row r="264" spans="1:19" ht="24" x14ac:dyDescent="0.25">
      <c r="A264" s="864" t="s">
        <v>27</v>
      </c>
      <c r="B264" s="213" t="s">
        <v>146</v>
      </c>
      <c r="C264" s="1276">
        <f t="shared" si="277"/>
        <v>0</v>
      </c>
      <c r="D264" s="1277">
        <v>0</v>
      </c>
      <c r="E264" s="1277"/>
      <c r="F264" s="1277"/>
      <c r="G264" s="1278"/>
      <c r="H264" s="1276">
        <f t="shared" si="278"/>
        <v>0</v>
      </c>
      <c r="I264" s="1277">
        <v>0</v>
      </c>
      <c r="J264" s="1277"/>
      <c r="K264" s="1277"/>
      <c r="L264" s="1278"/>
      <c r="M264" s="1276">
        <f t="shared" si="279"/>
        <v>0</v>
      </c>
      <c r="N264" s="1277">
        <v>0</v>
      </c>
      <c r="O264" s="1277"/>
      <c r="P264" s="1277"/>
      <c r="Q264" s="1278"/>
      <c r="R264" s="1019"/>
      <c r="S264" s="804"/>
    </row>
    <row r="265" spans="1:19" ht="24" x14ac:dyDescent="0.25">
      <c r="A265" s="864" t="s">
        <v>27</v>
      </c>
      <c r="B265" s="213" t="s">
        <v>235</v>
      </c>
      <c r="C265" s="1276">
        <f t="shared" si="277"/>
        <v>0</v>
      </c>
      <c r="D265" s="1277">
        <v>0</v>
      </c>
      <c r="E265" s="1277"/>
      <c r="F265" s="1277"/>
      <c r="G265" s="1278"/>
      <c r="H265" s="1276">
        <f t="shared" si="278"/>
        <v>0</v>
      </c>
      <c r="I265" s="1277">
        <v>0</v>
      </c>
      <c r="J265" s="1277"/>
      <c r="K265" s="1277"/>
      <c r="L265" s="1278"/>
      <c r="M265" s="1276">
        <f t="shared" si="279"/>
        <v>0</v>
      </c>
      <c r="N265" s="1277">
        <v>0</v>
      </c>
      <c r="O265" s="1277"/>
      <c r="P265" s="1277"/>
      <c r="Q265" s="1278"/>
      <c r="R265" s="1019"/>
      <c r="S265" s="804"/>
    </row>
    <row r="266" spans="1:19" ht="36" x14ac:dyDescent="0.25">
      <c r="A266" s="865">
        <v>2</v>
      </c>
      <c r="B266" s="213" t="s">
        <v>236</v>
      </c>
      <c r="C266" s="1276">
        <f t="shared" si="277"/>
        <v>0</v>
      </c>
      <c r="D266" s="1277">
        <v>0</v>
      </c>
      <c r="E266" s="1277"/>
      <c r="F266" s="1277"/>
      <c r="G266" s="1278"/>
      <c r="H266" s="1276">
        <f t="shared" si="278"/>
        <v>0</v>
      </c>
      <c r="I266" s="1277">
        <v>0</v>
      </c>
      <c r="J266" s="1277"/>
      <c r="K266" s="1277"/>
      <c r="L266" s="1278"/>
      <c r="M266" s="1276">
        <f t="shared" si="279"/>
        <v>0</v>
      </c>
      <c r="N266" s="1277">
        <v>0</v>
      </c>
      <c r="O266" s="1277"/>
      <c r="P266" s="1277"/>
      <c r="Q266" s="1278"/>
      <c r="R266" s="1019"/>
      <c r="S266" s="804"/>
    </row>
    <row r="267" spans="1:19" ht="23.25" hidden="1" customHeight="1" x14ac:dyDescent="0.25">
      <c r="A267" s="866" t="s">
        <v>34</v>
      </c>
      <c r="B267" s="213" t="s">
        <v>237</v>
      </c>
      <c r="C267" s="1276">
        <f t="shared" si="277"/>
        <v>0</v>
      </c>
      <c r="D267" s="1277">
        <v>0</v>
      </c>
      <c r="E267" s="1277"/>
      <c r="F267" s="1277"/>
      <c r="G267" s="1278"/>
      <c r="H267" s="1276">
        <f t="shared" si="278"/>
        <v>0</v>
      </c>
      <c r="I267" s="1277">
        <v>0</v>
      </c>
      <c r="J267" s="1277"/>
      <c r="K267" s="1277"/>
      <c r="L267" s="1278"/>
      <c r="M267" s="1276">
        <f t="shared" si="279"/>
        <v>0</v>
      </c>
      <c r="N267" s="1277">
        <v>0</v>
      </c>
      <c r="O267" s="1277"/>
      <c r="P267" s="1277"/>
      <c r="Q267" s="1278"/>
      <c r="R267" s="1019"/>
      <c r="S267" s="804"/>
    </row>
    <row r="268" spans="1:19" ht="23.25" hidden="1" customHeight="1" x14ac:dyDescent="0.25">
      <c r="A268" s="866" t="s">
        <v>34</v>
      </c>
      <c r="B268" s="213" t="s">
        <v>238</v>
      </c>
      <c r="C268" s="1276">
        <f t="shared" si="277"/>
        <v>0</v>
      </c>
      <c r="D268" s="1277">
        <v>0</v>
      </c>
      <c r="E268" s="1277"/>
      <c r="F268" s="1277"/>
      <c r="G268" s="1278"/>
      <c r="H268" s="1276">
        <f t="shared" si="278"/>
        <v>0</v>
      </c>
      <c r="I268" s="1277">
        <v>0</v>
      </c>
      <c r="J268" s="1277"/>
      <c r="K268" s="1277"/>
      <c r="L268" s="1278"/>
      <c r="M268" s="1276">
        <f t="shared" si="279"/>
        <v>0</v>
      </c>
      <c r="N268" s="1277">
        <v>0</v>
      </c>
      <c r="O268" s="1277"/>
      <c r="P268" s="1277"/>
      <c r="Q268" s="1278"/>
      <c r="R268" s="1019"/>
      <c r="S268" s="804"/>
    </row>
    <row r="269" spans="1:19" ht="23.25" hidden="1" customHeight="1" x14ac:dyDescent="0.25">
      <c r="A269" s="864" t="s">
        <v>40</v>
      </c>
      <c r="B269" s="213" t="s">
        <v>147</v>
      </c>
      <c r="C269" s="1276">
        <f t="shared" si="277"/>
        <v>0</v>
      </c>
      <c r="D269" s="1277">
        <v>0</v>
      </c>
      <c r="E269" s="1277"/>
      <c r="F269" s="1277"/>
      <c r="G269" s="1278"/>
      <c r="H269" s="1276">
        <f t="shared" si="278"/>
        <v>0</v>
      </c>
      <c r="I269" s="1277">
        <v>0</v>
      </c>
      <c r="J269" s="1277"/>
      <c r="K269" s="1277"/>
      <c r="L269" s="1278"/>
      <c r="M269" s="1276">
        <f t="shared" si="279"/>
        <v>0</v>
      </c>
      <c r="N269" s="1277">
        <v>0</v>
      </c>
      <c r="O269" s="1277"/>
      <c r="P269" s="1277"/>
      <c r="Q269" s="1278"/>
      <c r="R269" s="1020"/>
      <c r="S269" s="804"/>
    </row>
    <row r="270" spans="1:19" ht="23.25" hidden="1" customHeight="1" x14ac:dyDescent="0.25">
      <c r="A270" s="864" t="s">
        <v>40</v>
      </c>
      <c r="B270" s="213" t="s">
        <v>239</v>
      </c>
      <c r="C270" s="1276">
        <f t="shared" si="277"/>
        <v>0</v>
      </c>
      <c r="D270" s="1277">
        <v>0</v>
      </c>
      <c r="E270" s="1277"/>
      <c r="F270" s="1277"/>
      <c r="G270" s="1278"/>
      <c r="H270" s="1276">
        <f t="shared" si="278"/>
        <v>0</v>
      </c>
      <c r="I270" s="1277">
        <v>0</v>
      </c>
      <c r="J270" s="1277"/>
      <c r="K270" s="1277"/>
      <c r="L270" s="1278"/>
      <c r="M270" s="1276">
        <f t="shared" si="279"/>
        <v>0</v>
      </c>
      <c r="N270" s="1277">
        <v>0</v>
      </c>
      <c r="O270" s="1277"/>
      <c r="P270" s="1277"/>
      <c r="Q270" s="1278"/>
      <c r="R270" s="1020"/>
      <c r="S270" s="804"/>
    </row>
    <row r="271" spans="1:19" ht="23.25" hidden="1" customHeight="1" x14ac:dyDescent="0.25">
      <c r="A271" s="868" t="s">
        <v>35</v>
      </c>
      <c r="B271" s="213" t="s">
        <v>148</v>
      </c>
      <c r="C271" s="1276">
        <f t="shared" si="277"/>
        <v>0</v>
      </c>
      <c r="D271" s="1277">
        <v>0</v>
      </c>
      <c r="E271" s="1277"/>
      <c r="F271" s="1277"/>
      <c r="G271" s="1278"/>
      <c r="H271" s="1276">
        <f t="shared" si="278"/>
        <v>0</v>
      </c>
      <c r="I271" s="1277">
        <v>0</v>
      </c>
      <c r="J271" s="1277"/>
      <c r="K271" s="1277"/>
      <c r="L271" s="1278"/>
      <c r="M271" s="1276">
        <f t="shared" si="279"/>
        <v>0</v>
      </c>
      <c r="N271" s="1277">
        <v>0</v>
      </c>
      <c r="O271" s="1277"/>
      <c r="P271" s="1277"/>
      <c r="Q271" s="1278"/>
      <c r="R271" s="1020"/>
      <c r="S271" s="804"/>
    </row>
    <row r="272" spans="1:19" ht="31.5" hidden="1" customHeight="1" x14ac:dyDescent="0.25">
      <c r="A272" s="868" t="s">
        <v>35</v>
      </c>
      <c r="B272" s="213" t="s">
        <v>240</v>
      </c>
      <c r="C272" s="1276">
        <f t="shared" si="277"/>
        <v>0</v>
      </c>
      <c r="D272" s="1277">
        <v>0</v>
      </c>
      <c r="E272" s="1277"/>
      <c r="F272" s="1277"/>
      <c r="G272" s="1278"/>
      <c r="H272" s="1276">
        <f t="shared" si="278"/>
        <v>0</v>
      </c>
      <c r="I272" s="1277">
        <v>0</v>
      </c>
      <c r="J272" s="1277"/>
      <c r="K272" s="1277"/>
      <c r="L272" s="1278"/>
      <c r="M272" s="1276">
        <f t="shared" si="279"/>
        <v>0</v>
      </c>
      <c r="N272" s="1277">
        <v>0</v>
      </c>
      <c r="O272" s="1277"/>
      <c r="P272" s="1277"/>
      <c r="Q272" s="1278"/>
      <c r="R272" s="1020"/>
      <c r="S272" s="804"/>
    </row>
    <row r="273" spans="1:20" ht="63.75" hidden="1" customHeight="1" x14ac:dyDescent="0.25">
      <c r="A273" s="868" t="s">
        <v>50</v>
      </c>
      <c r="B273" s="213" t="s">
        <v>149</v>
      </c>
      <c r="C273" s="1276">
        <f t="shared" si="277"/>
        <v>0</v>
      </c>
      <c r="D273" s="1277">
        <v>0</v>
      </c>
      <c r="E273" s="1277"/>
      <c r="F273" s="1277"/>
      <c r="G273" s="1278"/>
      <c r="H273" s="1276">
        <f t="shared" si="278"/>
        <v>0</v>
      </c>
      <c r="I273" s="1277">
        <v>0</v>
      </c>
      <c r="J273" s="1277"/>
      <c r="K273" s="1277"/>
      <c r="L273" s="1278"/>
      <c r="M273" s="1276">
        <f t="shared" si="279"/>
        <v>0</v>
      </c>
      <c r="N273" s="1277">
        <v>0</v>
      </c>
      <c r="O273" s="1277"/>
      <c r="P273" s="1277"/>
      <c r="Q273" s="1278"/>
      <c r="R273" s="1020"/>
      <c r="S273" s="804"/>
    </row>
    <row r="274" spans="1:20" ht="29.25" hidden="1" customHeight="1" x14ac:dyDescent="0.25">
      <c r="A274" s="868" t="s">
        <v>50</v>
      </c>
      <c r="B274" s="213" t="s">
        <v>241</v>
      </c>
      <c r="C274" s="1276">
        <f t="shared" si="277"/>
        <v>0</v>
      </c>
      <c r="D274" s="1277">
        <v>0</v>
      </c>
      <c r="E274" s="1277"/>
      <c r="F274" s="1277"/>
      <c r="G274" s="1278"/>
      <c r="H274" s="1276">
        <f t="shared" si="278"/>
        <v>0</v>
      </c>
      <c r="I274" s="1277">
        <v>0</v>
      </c>
      <c r="J274" s="1277"/>
      <c r="K274" s="1277"/>
      <c r="L274" s="1278"/>
      <c r="M274" s="1276">
        <f t="shared" si="279"/>
        <v>0</v>
      </c>
      <c r="N274" s="1277">
        <v>0</v>
      </c>
      <c r="O274" s="1277"/>
      <c r="P274" s="1277"/>
      <c r="Q274" s="1278"/>
      <c r="R274" s="1020"/>
      <c r="S274" s="804"/>
    </row>
    <row r="275" spans="1:20" ht="40.5" customHeight="1" x14ac:dyDescent="0.25">
      <c r="A275" s="868" t="s">
        <v>170</v>
      </c>
      <c r="B275" s="213" t="s">
        <v>423</v>
      </c>
      <c r="C275" s="1276">
        <f>SUM(D275:G275)</f>
        <v>23706.58</v>
      </c>
      <c r="D275" s="1277">
        <v>23706.58</v>
      </c>
      <c r="E275" s="1277">
        <v>0</v>
      </c>
      <c r="F275" s="1277">
        <v>0</v>
      </c>
      <c r="G275" s="1278">
        <v>0</v>
      </c>
      <c r="H275" s="1276">
        <f t="shared" ref="H275:H313" si="280">SUM(I275:L275)</f>
        <v>25838</v>
      </c>
      <c r="I275" s="1277">
        <v>25838</v>
      </c>
      <c r="J275" s="1277">
        <v>0</v>
      </c>
      <c r="K275" s="1277">
        <v>0</v>
      </c>
      <c r="L275" s="1278">
        <v>0</v>
      </c>
      <c r="M275" s="1276">
        <f t="shared" ref="M275:M313" si="281">SUM(N275:Q275)</f>
        <v>17635.77</v>
      </c>
      <c r="N275" s="1277">
        <v>17635.77</v>
      </c>
      <c r="O275" s="1277">
        <v>0</v>
      </c>
      <c r="P275" s="1277">
        <v>0</v>
      </c>
      <c r="Q275" s="1278">
        <v>0</v>
      </c>
      <c r="R275" s="1020"/>
      <c r="S275" s="804"/>
      <c r="T275" s="531"/>
    </row>
    <row r="276" spans="1:20" ht="24" x14ac:dyDescent="0.25">
      <c r="A276" s="868" t="s">
        <v>171</v>
      </c>
      <c r="B276" s="213" t="s">
        <v>544</v>
      </c>
      <c r="C276" s="1276">
        <f t="shared" ref="C276:C313" si="282">SUM(D276:G276)</f>
        <v>250</v>
      </c>
      <c r="D276" s="1277">
        <v>250</v>
      </c>
      <c r="E276" s="1277">
        <v>0</v>
      </c>
      <c r="F276" s="1277">
        <v>0</v>
      </c>
      <c r="G276" s="1278">
        <v>0</v>
      </c>
      <c r="H276" s="1276">
        <f t="shared" si="280"/>
        <v>1111.7</v>
      </c>
      <c r="I276" s="1277">
        <v>1111.7</v>
      </c>
      <c r="J276" s="1277">
        <v>0</v>
      </c>
      <c r="K276" s="1277">
        <v>0</v>
      </c>
      <c r="L276" s="1278">
        <v>0</v>
      </c>
      <c r="M276" s="1276">
        <f t="shared" si="281"/>
        <v>517.6</v>
      </c>
      <c r="N276" s="1277">
        <v>517.6</v>
      </c>
      <c r="O276" s="1277">
        <v>0</v>
      </c>
      <c r="P276" s="1277">
        <v>0</v>
      </c>
      <c r="Q276" s="1278">
        <v>0</v>
      </c>
      <c r="R276" s="1020"/>
      <c r="S276" s="804"/>
    </row>
    <row r="277" spans="1:20" ht="24" x14ac:dyDescent="0.25">
      <c r="A277" s="868" t="s">
        <v>398</v>
      </c>
      <c r="B277" s="213" t="s">
        <v>545</v>
      </c>
      <c r="C277" s="1276">
        <f t="shared" si="282"/>
        <v>588</v>
      </c>
      <c r="D277" s="1277">
        <v>588</v>
      </c>
      <c r="E277" s="1277">
        <v>0</v>
      </c>
      <c r="F277" s="1277">
        <v>0</v>
      </c>
      <c r="G277" s="1278">
        <v>0</v>
      </c>
      <c r="H277" s="1276">
        <f t="shared" si="280"/>
        <v>588</v>
      </c>
      <c r="I277" s="1277">
        <v>588</v>
      </c>
      <c r="J277" s="1277">
        <v>0</v>
      </c>
      <c r="K277" s="1277">
        <v>0</v>
      </c>
      <c r="L277" s="1278">
        <v>0</v>
      </c>
      <c r="M277" s="1276">
        <f t="shared" si="281"/>
        <v>468.7</v>
      </c>
      <c r="N277" s="1277">
        <v>468.7</v>
      </c>
      <c r="O277" s="1277">
        <v>0</v>
      </c>
      <c r="P277" s="1277">
        <v>0</v>
      </c>
      <c r="Q277" s="1278">
        <v>0</v>
      </c>
      <c r="R277" s="1020"/>
      <c r="S277" s="804"/>
    </row>
    <row r="278" spans="1:20" ht="36" x14ac:dyDescent="0.25">
      <c r="A278" s="868" t="s">
        <v>389</v>
      </c>
      <c r="B278" s="213" t="s">
        <v>546</v>
      </c>
      <c r="C278" s="1276">
        <f t="shared" si="282"/>
        <v>824.3</v>
      </c>
      <c r="D278" s="1277">
        <v>0</v>
      </c>
      <c r="E278" s="1277">
        <v>824.3</v>
      </c>
      <c r="F278" s="1277">
        <v>0</v>
      </c>
      <c r="G278" s="1278">
        <v>0</v>
      </c>
      <c r="H278" s="1276">
        <f t="shared" si="280"/>
        <v>824.3</v>
      </c>
      <c r="I278" s="1277">
        <v>0</v>
      </c>
      <c r="J278" s="1277">
        <v>824.3</v>
      </c>
      <c r="K278" s="1277">
        <v>0</v>
      </c>
      <c r="L278" s="1278">
        <v>0</v>
      </c>
      <c r="M278" s="1276">
        <f t="shared" si="281"/>
        <v>563.57000000000005</v>
      </c>
      <c r="N278" s="1277">
        <v>0</v>
      </c>
      <c r="O278" s="1277">
        <v>563.57000000000005</v>
      </c>
      <c r="P278" s="1277">
        <v>0</v>
      </c>
      <c r="Q278" s="1278">
        <v>0</v>
      </c>
      <c r="R278" s="1020"/>
      <c r="S278" s="804"/>
    </row>
    <row r="279" spans="1:20" ht="36" x14ac:dyDescent="0.25">
      <c r="A279" s="868" t="s">
        <v>460</v>
      </c>
      <c r="B279" s="213" t="s">
        <v>547</v>
      </c>
      <c r="C279" s="1276">
        <f t="shared" si="282"/>
        <v>0</v>
      </c>
      <c r="D279" s="1277">
        <v>0</v>
      </c>
      <c r="E279" s="1277">
        <v>0</v>
      </c>
      <c r="F279" s="1277">
        <v>0</v>
      </c>
      <c r="G279" s="1278">
        <v>0</v>
      </c>
      <c r="H279" s="1276">
        <f t="shared" si="280"/>
        <v>0</v>
      </c>
      <c r="I279" s="1277">
        <v>0</v>
      </c>
      <c r="J279" s="1277">
        <v>0</v>
      </c>
      <c r="K279" s="1277">
        <v>0</v>
      </c>
      <c r="L279" s="1278">
        <v>0</v>
      </c>
      <c r="M279" s="1276">
        <f t="shared" si="281"/>
        <v>0</v>
      </c>
      <c r="N279" s="1277">
        <v>0</v>
      </c>
      <c r="O279" s="1277">
        <v>0</v>
      </c>
      <c r="P279" s="1277">
        <v>0</v>
      </c>
      <c r="Q279" s="1278">
        <v>0</v>
      </c>
      <c r="R279" s="1020"/>
      <c r="S279" s="804"/>
    </row>
    <row r="280" spans="1:20" ht="24" x14ac:dyDescent="0.25">
      <c r="A280" s="868" t="s">
        <v>554</v>
      </c>
      <c r="B280" s="213" t="s">
        <v>548</v>
      </c>
      <c r="C280" s="1276">
        <f t="shared" si="282"/>
        <v>0</v>
      </c>
      <c r="D280" s="1277">
        <v>0</v>
      </c>
      <c r="E280" s="1277">
        <v>0</v>
      </c>
      <c r="F280" s="1277">
        <v>0</v>
      </c>
      <c r="G280" s="1278">
        <v>0</v>
      </c>
      <c r="H280" s="1276">
        <f t="shared" si="280"/>
        <v>0</v>
      </c>
      <c r="I280" s="1277">
        <v>0</v>
      </c>
      <c r="J280" s="1277">
        <v>0</v>
      </c>
      <c r="K280" s="1277">
        <v>0</v>
      </c>
      <c r="L280" s="1278">
        <v>0</v>
      </c>
      <c r="M280" s="1276">
        <f t="shared" si="281"/>
        <v>0</v>
      </c>
      <c r="N280" s="1277">
        <v>0</v>
      </c>
      <c r="O280" s="1277">
        <v>0</v>
      </c>
      <c r="P280" s="1277">
        <v>0</v>
      </c>
      <c r="Q280" s="1278">
        <v>0</v>
      </c>
      <c r="R280" s="1020"/>
      <c r="S280" s="804"/>
    </row>
    <row r="281" spans="1:20" ht="24" x14ac:dyDescent="0.25">
      <c r="A281" s="868" t="s">
        <v>555</v>
      </c>
      <c r="B281" s="213" t="s">
        <v>549</v>
      </c>
      <c r="C281" s="1276">
        <f t="shared" si="282"/>
        <v>1330.92</v>
      </c>
      <c r="D281" s="1277">
        <v>77.42</v>
      </c>
      <c r="E281" s="1277">
        <v>1253.5</v>
      </c>
      <c r="F281" s="1277">
        <v>0</v>
      </c>
      <c r="G281" s="1278">
        <v>0</v>
      </c>
      <c r="H281" s="1276">
        <f t="shared" si="280"/>
        <v>1330.92</v>
      </c>
      <c r="I281" s="1277">
        <v>77.42</v>
      </c>
      <c r="J281" s="1277">
        <v>1253.5</v>
      </c>
      <c r="K281" s="1277">
        <v>0</v>
      </c>
      <c r="L281" s="1278">
        <v>0</v>
      </c>
      <c r="M281" s="1276">
        <f t="shared" si="281"/>
        <v>1330.92</v>
      </c>
      <c r="N281" s="1277">
        <v>77.42</v>
      </c>
      <c r="O281" s="1277">
        <v>1253.5</v>
      </c>
      <c r="P281" s="1277">
        <v>0</v>
      </c>
      <c r="Q281" s="1278">
        <v>0</v>
      </c>
      <c r="R281" s="1020"/>
      <c r="S281" s="804"/>
    </row>
    <row r="282" spans="1:20" ht="26.25" customHeight="1" x14ac:dyDescent="0.25">
      <c r="A282" s="868" t="s">
        <v>556</v>
      </c>
      <c r="B282" s="213" t="s">
        <v>550</v>
      </c>
      <c r="C282" s="1276">
        <f t="shared" si="282"/>
        <v>0</v>
      </c>
      <c r="D282" s="1277">
        <v>0</v>
      </c>
      <c r="E282" s="1277">
        <v>0</v>
      </c>
      <c r="F282" s="1277">
        <v>0</v>
      </c>
      <c r="G282" s="1278">
        <v>0</v>
      </c>
      <c r="H282" s="1276">
        <f t="shared" si="280"/>
        <v>0</v>
      </c>
      <c r="I282" s="1277">
        <v>0</v>
      </c>
      <c r="J282" s="1277">
        <v>0</v>
      </c>
      <c r="K282" s="1277">
        <v>0</v>
      </c>
      <c r="L282" s="1278">
        <v>0</v>
      </c>
      <c r="M282" s="1276">
        <f t="shared" si="281"/>
        <v>0</v>
      </c>
      <c r="N282" s="1277">
        <v>0</v>
      </c>
      <c r="O282" s="1277">
        <v>0</v>
      </c>
      <c r="P282" s="1277">
        <v>0</v>
      </c>
      <c r="Q282" s="1278">
        <v>0</v>
      </c>
      <c r="R282" s="1020"/>
      <c r="S282" s="804"/>
    </row>
    <row r="283" spans="1:20" ht="36" x14ac:dyDescent="0.25">
      <c r="A283" s="869" t="s">
        <v>62</v>
      </c>
      <c r="B283" s="213" t="s">
        <v>145</v>
      </c>
      <c r="C283" s="151">
        <f t="shared" si="282"/>
        <v>0</v>
      </c>
      <c r="D283" s="76"/>
      <c r="E283" s="76"/>
      <c r="F283" s="76"/>
      <c r="G283" s="230"/>
      <c r="H283" s="75">
        <f t="shared" si="280"/>
        <v>0</v>
      </c>
      <c r="I283" s="76"/>
      <c r="J283" s="76"/>
      <c r="K283" s="76"/>
      <c r="L283" s="230"/>
      <c r="M283" s="75">
        <f t="shared" si="281"/>
        <v>0</v>
      </c>
      <c r="N283" s="76"/>
      <c r="O283" s="231"/>
      <c r="P283" s="231"/>
      <c r="Q283" s="232"/>
      <c r="R283" s="1021"/>
      <c r="S283" s="804"/>
    </row>
    <row r="284" spans="1:20" x14ac:dyDescent="0.25">
      <c r="A284" s="869"/>
      <c r="B284" s="213"/>
      <c r="C284" s="151">
        <f t="shared" si="282"/>
        <v>0</v>
      </c>
      <c r="D284" s="76"/>
      <c r="E284" s="76"/>
      <c r="F284" s="76"/>
      <c r="G284" s="230"/>
      <c r="H284" s="75">
        <f t="shared" si="280"/>
        <v>0</v>
      </c>
      <c r="I284" s="76"/>
      <c r="J284" s="76"/>
      <c r="K284" s="76"/>
      <c r="L284" s="230"/>
      <c r="M284" s="75">
        <f t="shared" si="281"/>
        <v>0</v>
      </c>
      <c r="N284" s="76"/>
      <c r="O284" s="231"/>
      <c r="P284" s="231"/>
      <c r="Q284" s="232"/>
      <c r="R284" s="1021"/>
      <c r="S284" s="804"/>
    </row>
    <row r="285" spans="1:20" ht="48.75" x14ac:dyDescent="0.25">
      <c r="A285" s="870"/>
      <c r="B285" s="402" t="s">
        <v>551</v>
      </c>
      <c r="C285" s="1040">
        <f>SUM(D285:G285)</f>
        <v>24415.7</v>
      </c>
      <c r="D285" s="1274">
        <f>SUM(D289:D295)</f>
        <v>22754.5</v>
      </c>
      <c r="E285" s="1274">
        <f t="shared" ref="E285:G285" si="283">SUM(E289:E295)</f>
        <v>1661.2</v>
      </c>
      <c r="F285" s="1274">
        <f t="shared" si="283"/>
        <v>0</v>
      </c>
      <c r="G285" s="1275">
        <f t="shared" si="283"/>
        <v>0</v>
      </c>
      <c r="H285" s="1040">
        <f t="shared" si="280"/>
        <v>23679</v>
      </c>
      <c r="I285" s="1274">
        <f t="shared" ref="I285:L285" si="284">SUM(I289:I295)</f>
        <v>22017.8</v>
      </c>
      <c r="J285" s="1274">
        <f t="shared" si="284"/>
        <v>1661.2</v>
      </c>
      <c r="K285" s="1274">
        <f t="shared" si="284"/>
        <v>0</v>
      </c>
      <c r="L285" s="1275">
        <f t="shared" si="284"/>
        <v>0</v>
      </c>
      <c r="M285" s="1040">
        <f t="shared" si="281"/>
        <v>15979.3</v>
      </c>
      <c r="N285" s="1274">
        <f t="shared" ref="N285:Q285" si="285">SUM(N289:N295)</f>
        <v>15111.5</v>
      </c>
      <c r="O285" s="1274">
        <f t="shared" si="285"/>
        <v>867.8</v>
      </c>
      <c r="P285" s="1274">
        <f t="shared" si="285"/>
        <v>0</v>
      </c>
      <c r="Q285" s="1275">
        <f t="shared" si="285"/>
        <v>0</v>
      </c>
      <c r="R285" s="341">
        <f>M285/C285*100</f>
        <v>65.446823150677631</v>
      </c>
      <c r="S285" s="804"/>
    </row>
    <row r="286" spans="1:20" x14ac:dyDescent="0.25">
      <c r="A286" s="861" t="s">
        <v>26</v>
      </c>
      <c r="B286" s="1012" t="s">
        <v>150</v>
      </c>
      <c r="C286" s="1276">
        <f t="shared" si="282"/>
        <v>0</v>
      </c>
      <c r="D286" s="1277">
        <v>0</v>
      </c>
      <c r="E286" s="1277"/>
      <c r="F286" s="1277"/>
      <c r="G286" s="1278"/>
      <c r="H286" s="1276">
        <f t="shared" si="280"/>
        <v>0</v>
      </c>
      <c r="I286" s="1277">
        <v>0</v>
      </c>
      <c r="J286" s="1277"/>
      <c r="K286" s="1277"/>
      <c r="L286" s="1278"/>
      <c r="M286" s="1276">
        <f t="shared" si="281"/>
        <v>0</v>
      </c>
      <c r="N286" s="1277">
        <v>0</v>
      </c>
      <c r="O286" s="1277"/>
      <c r="P286" s="1277"/>
      <c r="Q286" s="1278"/>
      <c r="R286" s="1021"/>
      <c r="S286" s="804"/>
    </row>
    <row r="287" spans="1:20" ht="24" x14ac:dyDescent="0.25">
      <c r="A287" s="861" t="s">
        <v>26</v>
      </c>
      <c r="B287" s="1012" t="s">
        <v>242</v>
      </c>
      <c r="C287" s="1276">
        <f t="shared" si="282"/>
        <v>0</v>
      </c>
      <c r="D287" s="1277">
        <v>0</v>
      </c>
      <c r="E287" s="1277"/>
      <c r="F287" s="1277"/>
      <c r="G287" s="1278"/>
      <c r="H287" s="1276">
        <f t="shared" si="280"/>
        <v>0</v>
      </c>
      <c r="I287" s="1277">
        <v>0</v>
      </c>
      <c r="J287" s="1277"/>
      <c r="K287" s="1277"/>
      <c r="L287" s="1278"/>
      <c r="M287" s="1276">
        <f t="shared" si="281"/>
        <v>0</v>
      </c>
      <c r="N287" s="1277">
        <v>0</v>
      </c>
      <c r="O287" s="1277"/>
      <c r="P287" s="1277"/>
      <c r="Q287" s="1278"/>
      <c r="R287" s="1021"/>
      <c r="S287" s="804"/>
    </row>
    <row r="288" spans="1:20" x14ac:dyDescent="0.25">
      <c r="A288" s="857" t="s">
        <v>27</v>
      </c>
      <c r="B288" s="1012" t="s">
        <v>243</v>
      </c>
      <c r="C288" s="1276">
        <f t="shared" si="282"/>
        <v>0</v>
      </c>
      <c r="D288" s="1277">
        <v>0</v>
      </c>
      <c r="E288" s="1277"/>
      <c r="F288" s="1277"/>
      <c r="G288" s="1278"/>
      <c r="H288" s="1276">
        <f t="shared" si="280"/>
        <v>0</v>
      </c>
      <c r="I288" s="1277">
        <v>0</v>
      </c>
      <c r="J288" s="1277"/>
      <c r="K288" s="1277"/>
      <c r="L288" s="1278"/>
      <c r="M288" s="1276">
        <f t="shared" si="281"/>
        <v>0</v>
      </c>
      <c r="N288" s="1277">
        <v>0</v>
      </c>
      <c r="O288" s="1277"/>
      <c r="P288" s="1277"/>
      <c r="Q288" s="1278"/>
      <c r="R288" s="1021"/>
      <c r="S288" s="804"/>
    </row>
    <row r="289" spans="1:19" ht="36" x14ac:dyDescent="0.25">
      <c r="A289" s="857" t="s">
        <v>170</v>
      </c>
      <c r="B289" s="209" t="s">
        <v>423</v>
      </c>
      <c r="C289" s="1276">
        <f t="shared" si="282"/>
        <v>22194</v>
      </c>
      <c r="D289" s="1277">
        <v>22194</v>
      </c>
      <c r="E289" s="1277">
        <v>0</v>
      </c>
      <c r="F289" s="1277">
        <v>0</v>
      </c>
      <c r="G289" s="1278">
        <v>0</v>
      </c>
      <c r="H289" s="1276">
        <f t="shared" si="280"/>
        <v>21457.3</v>
      </c>
      <c r="I289" s="1277">
        <v>21457.3</v>
      </c>
      <c r="J289" s="1277">
        <v>0</v>
      </c>
      <c r="K289" s="1277">
        <v>0</v>
      </c>
      <c r="L289" s="1278">
        <v>0</v>
      </c>
      <c r="M289" s="1276">
        <f t="shared" si="281"/>
        <v>14779.5</v>
      </c>
      <c r="N289" s="1277">
        <v>14779.5</v>
      </c>
      <c r="O289" s="1277">
        <v>0</v>
      </c>
      <c r="P289" s="1277">
        <v>0</v>
      </c>
      <c r="Q289" s="1278">
        <v>0</v>
      </c>
      <c r="R289" s="1021"/>
      <c r="S289" s="804"/>
    </row>
    <row r="290" spans="1:19" x14ac:dyDescent="0.25">
      <c r="A290" s="857" t="s">
        <v>171</v>
      </c>
      <c r="B290" s="1012" t="s">
        <v>552</v>
      </c>
      <c r="C290" s="1276">
        <f t="shared" si="282"/>
        <v>50</v>
      </c>
      <c r="D290" s="1277">
        <v>50</v>
      </c>
      <c r="E290" s="1277">
        <v>0</v>
      </c>
      <c r="F290" s="1277">
        <v>0</v>
      </c>
      <c r="G290" s="1278">
        <v>0</v>
      </c>
      <c r="H290" s="1276">
        <f t="shared" si="280"/>
        <v>50</v>
      </c>
      <c r="I290" s="1277">
        <v>50</v>
      </c>
      <c r="J290" s="1277">
        <v>0</v>
      </c>
      <c r="K290" s="1277">
        <v>0</v>
      </c>
      <c r="L290" s="1278">
        <v>0</v>
      </c>
      <c r="M290" s="1276">
        <f t="shared" si="281"/>
        <v>37.6</v>
      </c>
      <c r="N290" s="1277">
        <v>37.6</v>
      </c>
      <c r="O290" s="1277">
        <v>0</v>
      </c>
      <c r="P290" s="1277">
        <v>0</v>
      </c>
      <c r="Q290" s="1278">
        <v>0</v>
      </c>
      <c r="R290" s="1021"/>
      <c r="S290" s="804"/>
    </row>
    <row r="291" spans="1:19" ht="24" x14ac:dyDescent="0.25">
      <c r="A291" s="857" t="s">
        <v>398</v>
      </c>
      <c r="B291" s="1012" t="s">
        <v>553</v>
      </c>
      <c r="C291" s="1276">
        <f t="shared" si="282"/>
        <v>507</v>
      </c>
      <c r="D291" s="1277">
        <v>507</v>
      </c>
      <c r="E291" s="1277">
        <v>0</v>
      </c>
      <c r="F291" s="1277">
        <v>0</v>
      </c>
      <c r="G291" s="1278">
        <v>0</v>
      </c>
      <c r="H291" s="1276">
        <f t="shared" si="280"/>
        <v>507</v>
      </c>
      <c r="I291" s="1277">
        <v>507</v>
      </c>
      <c r="J291" s="1277">
        <v>0</v>
      </c>
      <c r="K291" s="1277">
        <v>0</v>
      </c>
      <c r="L291" s="1278">
        <v>0</v>
      </c>
      <c r="M291" s="1276">
        <f t="shared" si="281"/>
        <v>290.89999999999998</v>
      </c>
      <c r="N291" s="1277">
        <v>290.89999999999998</v>
      </c>
      <c r="O291" s="1277">
        <v>0</v>
      </c>
      <c r="P291" s="1277">
        <v>0</v>
      </c>
      <c r="Q291" s="1278">
        <v>0</v>
      </c>
      <c r="R291" s="1021"/>
      <c r="S291" s="804"/>
    </row>
    <row r="292" spans="1:19" x14ac:dyDescent="0.25">
      <c r="A292" s="871" t="s">
        <v>34</v>
      </c>
      <c r="B292" s="1013" t="s">
        <v>151</v>
      </c>
      <c r="C292" s="1276">
        <f t="shared" si="282"/>
        <v>0</v>
      </c>
      <c r="D292" s="1277"/>
      <c r="E292" s="1277"/>
      <c r="F292" s="1277"/>
      <c r="G292" s="1278"/>
      <c r="H292" s="1276">
        <f t="shared" si="280"/>
        <v>0</v>
      </c>
      <c r="I292" s="1277"/>
      <c r="J292" s="1277"/>
      <c r="K292" s="1277"/>
      <c r="L292" s="1278"/>
      <c r="M292" s="1276">
        <f t="shared" si="281"/>
        <v>0</v>
      </c>
      <c r="N292" s="1277"/>
      <c r="O292" s="1277"/>
      <c r="P292" s="1277"/>
      <c r="Q292" s="1278"/>
      <c r="R292" s="1021"/>
      <c r="S292" s="804"/>
    </row>
    <row r="293" spans="1:19" x14ac:dyDescent="0.25">
      <c r="A293" s="872" t="s">
        <v>34</v>
      </c>
      <c r="B293" s="1013" t="s">
        <v>152</v>
      </c>
      <c r="C293" s="1276">
        <f t="shared" si="282"/>
        <v>0</v>
      </c>
      <c r="D293" s="1277"/>
      <c r="E293" s="1277"/>
      <c r="F293" s="1277"/>
      <c r="G293" s="1278"/>
      <c r="H293" s="1276">
        <f t="shared" si="280"/>
        <v>0</v>
      </c>
      <c r="I293" s="1277"/>
      <c r="J293" s="1277"/>
      <c r="K293" s="1277"/>
      <c r="L293" s="1278"/>
      <c r="M293" s="1276">
        <f t="shared" si="281"/>
        <v>0</v>
      </c>
      <c r="N293" s="1277"/>
      <c r="O293" s="1277"/>
      <c r="P293" s="1277"/>
      <c r="Q293" s="1278"/>
      <c r="R293" s="1021"/>
      <c r="S293" s="804"/>
    </row>
    <row r="294" spans="1:19" x14ac:dyDescent="0.25">
      <c r="A294" s="872" t="s">
        <v>389</v>
      </c>
      <c r="B294" s="213" t="s">
        <v>424</v>
      </c>
      <c r="C294" s="1276">
        <f t="shared" si="282"/>
        <v>68.7</v>
      </c>
      <c r="D294" s="1277">
        <v>3.5</v>
      </c>
      <c r="E294" s="1277">
        <v>65.2</v>
      </c>
      <c r="F294" s="1277">
        <v>0</v>
      </c>
      <c r="G294" s="1278">
        <v>0</v>
      </c>
      <c r="H294" s="1276">
        <f t="shared" si="280"/>
        <v>68.7</v>
      </c>
      <c r="I294" s="1277">
        <v>3.5</v>
      </c>
      <c r="J294" s="1277">
        <v>65.2</v>
      </c>
      <c r="K294" s="1277">
        <v>0</v>
      </c>
      <c r="L294" s="1278">
        <v>0</v>
      </c>
      <c r="M294" s="1276">
        <f t="shared" si="281"/>
        <v>3.5</v>
      </c>
      <c r="N294" s="1277">
        <v>3.5</v>
      </c>
      <c r="O294" s="1277">
        <v>0</v>
      </c>
      <c r="P294" s="1277">
        <v>0</v>
      </c>
      <c r="Q294" s="1278">
        <v>0</v>
      </c>
      <c r="R294" s="1021"/>
      <c r="S294" s="804"/>
    </row>
    <row r="295" spans="1:19" ht="36.75" x14ac:dyDescent="0.25">
      <c r="A295" s="872" t="s">
        <v>460</v>
      </c>
      <c r="B295" s="54" t="s">
        <v>546</v>
      </c>
      <c r="C295" s="1276">
        <f t="shared" si="282"/>
        <v>1596</v>
      </c>
      <c r="D295" s="1277">
        <v>0</v>
      </c>
      <c r="E295" s="1277">
        <v>1596</v>
      </c>
      <c r="F295" s="1277">
        <v>0</v>
      </c>
      <c r="G295" s="1278">
        <v>0</v>
      </c>
      <c r="H295" s="1276">
        <f t="shared" si="280"/>
        <v>1596</v>
      </c>
      <c r="I295" s="1277">
        <v>0</v>
      </c>
      <c r="J295" s="1277">
        <v>1596</v>
      </c>
      <c r="K295" s="1277">
        <v>0</v>
      </c>
      <c r="L295" s="1278">
        <v>0</v>
      </c>
      <c r="M295" s="1283">
        <f t="shared" si="281"/>
        <v>867.8</v>
      </c>
      <c r="N295" s="1277">
        <v>0</v>
      </c>
      <c r="O295" s="1277">
        <v>867.8</v>
      </c>
      <c r="P295" s="1277">
        <v>0</v>
      </c>
      <c r="Q295" s="1278">
        <v>0</v>
      </c>
      <c r="R295" s="1021"/>
      <c r="S295" s="804"/>
    </row>
    <row r="296" spans="1:19" ht="24" x14ac:dyDescent="0.25">
      <c r="A296" s="872" t="s">
        <v>62</v>
      </c>
      <c r="B296" s="213" t="s">
        <v>195</v>
      </c>
      <c r="C296" s="1018">
        <f t="shared" si="282"/>
        <v>0</v>
      </c>
      <c r="D296" s="756">
        <v>0</v>
      </c>
      <c r="E296" s="756"/>
      <c r="F296" s="756"/>
      <c r="G296" s="867"/>
      <c r="H296" s="1018">
        <f t="shared" si="280"/>
        <v>0</v>
      </c>
      <c r="I296" s="756">
        <v>0</v>
      </c>
      <c r="J296" s="756"/>
      <c r="K296" s="756"/>
      <c r="L296" s="867"/>
      <c r="M296" s="1017">
        <f t="shared" si="281"/>
        <v>0</v>
      </c>
      <c r="N296" s="756">
        <v>0</v>
      </c>
      <c r="O296" s="756"/>
      <c r="P296" s="756"/>
      <c r="Q296" s="867"/>
      <c r="R296" s="1021"/>
      <c r="S296" s="804"/>
    </row>
    <row r="297" spans="1:19" ht="60" customHeight="1" x14ac:dyDescent="0.25">
      <c r="A297" s="872"/>
      <c r="B297" s="1014" t="s">
        <v>557</v>
      </c>
      <c r="C297" s="1040">
        <f t="shared" si="282"/>
        <v>16643.599999999999</v>
      </c>
      <c r="D297" s="1274">
        <f>SUM(D306:D311)</f>
        <v>15642</v>
      </c>
      <c r="E297" s="1274">
        <f t="shared" ref="E297:G297" si="286">SUM(E306:E311)</f>
        <v>1001.6</v>
      </c>
      <c r="F297" s="1274">
        <f t="shared" si="286"/>
        <v>0</v>
      </c>
      <c r="G297" s="1275">
        <f t="shared" si="286"/>
        <v>0</v>
      </c>
      <c r="H297" s="1040">
        <f t="shared" si="280"/>
        <v>16643.599999999999</v>
      </c>
      <c r="I297" s="1274">
        <f t="shared" ref="I297:L297" si="287">SUM(I306:I311)</f>
        <v>15642</v>
      </c>
      <c r="J297" s="1274">
        <f t="shared" si="287"/>
        <v>1001.6</v>
      </c>
      <c r="K297" s="1274">
        <f t="shared" si="287"/>
        <v>0</v>
      </c>
      <c r="L297" s="1275">
        <f t="shared" si="287"/>
        <v>0</v>
      </c>
      <c r="M297" s="1040">
        <f>SUM(N297:Q297)</f>
        <v>10594.999999999998</v>
      </c>
      <c r="N297" s="1274">
        <f t="shared" ref="N297:Q297" si="288">SUM(N306:N311)</f>
        <v>10081.199999999999</v>
      </c>
      <c r="O297" s="1274">
        <f t="shared" si="288"/>
        <v>513.79999999999995</v>
      </c>
      <c r="P297" s="1274">
        <f t="shared" si="288"/>
        <v>0</v>
      </c>
      <c r="Q297" s="1275">
        <f t="shared" si="288"/>
        <v>0</v>
      </c>
      <c r="R297" s="341">
        <f>M297/C297*100</f>
        <v>63.658102814294978</v>
      </c>
      <c r="S297" s="804"/>
    </row>
    <row r="298" spans="1:19" ht="24.75" x14ac:dyDescent="0.25">
      <c r="A298" s="872" t="s">
        <v>26</v>
      </c>
      <c r="B298" s="54" t="s">
        <v>153</v>
      </c>
      <c r="C298" s="1276">
        <f t="shared" si="282"/>
        <v>0</v>
      </c>
      <c r="D298" s="1277">
        <v>0</v>
      </c>
      <c r="E298" s="1277"/>
      <c r="F298" s="1277"/>
      <c r="G298" s="1278"/>
      <c r="H298" s="1276">
        <f t="shared" si="280"/>
        <v>0</v>
      </c>
      <c r="I298" s="1277">
        <v>0</v>
      </c>
      <c r="J298" s="1277"/>
      <c r="K298" s="1277"/>
      <c r="L298" s="1278"/>
      <c r="M298" s="1276">
        <f t="shared" si="281"/>
        <v>0</v>
      </c>
      <c r="N298" s="1277">
        <v>0</v>
      </c>
      <c r="O298" s="1277"/>
      <c r="P298" s="1277"/>
      <c r="Q298" s="1278"/>
      <c r="R298" s="1021"/>
      <c r="S298" s="804"/>
    </row>
    <row r="299" spans="1:19" ht="24.75" x14ac:dyDescent="0.25">
      <c r="A299" s="872" t="s">
        <v>26</v>
      </c>
      <c r="B299" s="54" t="s">
        <v>244</v>
      </c>
      <c r="C299" s="1276">
        <f t="shared" si="282"/>
        <v>0</v>
      </c>
      <c r="D299" s="1277">
        <v>0</v>
      </c>
      <c r="E299" s="1277"/>
      <c r="F299" s="1277"/>
      <c r="G299" s="1278"/>
      <c r="H299" s="1276">
        <f t="shared" si="280"/>
        <v>0</v>
      </c>
      <c r="I299" s="1277">
        <v>0</v>
      </c>
      <c r="J299" s="1277"/>
      <c r="K299" s="1277"/>
      <c r="L299" s="1278"/>
      <c r="M299" s="1276">
        <f t="shared" si="281"/>
        <v>0</v>
      </c>
      <c r="N299" s="1277">
        <v>0</v>
      </c>
      <c r="O299" s="1277"/>
      <c r="P299" s="1277"/>
      <c r="Q299" s="1278"/>
      <c r="R299" s="1021"/>
      <c r="S299" s="804"/>
    </row>
    <row r="300" spans="1:19" ht="24.75" x14ac:dyDescent="0.25">
      <c r="A300" s="872" t="s">
        <v>34</v>
      </c>
      <c r="B300" s="54" t="s">
        <v>245</v>
      </c>
      <c r="C300" s="1276">
        <f t="shared" si="282"/>
        <v>0</v>
      </c>
      <c r="D300" s="1277">
        <v>0</v>
      </c>
      <c r="E300" s="1277"/>
      <c r="F300" s="1277"/>
      <c r="G300" s="1278"/>
      <c r="H300" s="1276">
        <f t="shared" si="280"/>
        <v>0</v>
      </c>
      <c r="I300" s="1277">
        <v>0</v>
      </c>
      <c r="J300" s="1277"/>
      <c r="K300" s="1277"/>
      <c r="L300" s="1278"/>
      <c r="M300" s="1276">
        <f t="shared" si="281"/>
        <v>0</v>
      </c>
      <c r="N300" s="1277">
        <v>0</v>
      </c>
      <c r="O300" s="1277"/>
      <c r="P300" s="1277"/>
      <c r="Q300" s="1278"/>
      <c r="R300" s="1021"/>
      <c r="S300" s="804"/>
    </row>
    <row r="301" spans="1:19" ht="24.75" x14ac:dyDescent="0.25">
      <c r="A301" s="872" t="s">
        <v>34</v>
      </c>
      <c r="B301" s="54" t="s">
        <v>154</v>
      </c>
      <c r="C301" s="1276">
        <f t="shared" si="282"/>
        <v>0</v>
      </c>
      <c r="D301" s="1277">
        <v>0</v>
      </c>
      <c r="E301" s="1277"/>
      <c r="F301" s="1277"/>
      <c r="G301" s="1278"/>
      <c r="H301" s="1276">
        <f t="shared" si="280"/>
        <v>0</v>
      </c>
      <c r="I301" s="1277">
        <v>0</v>
      </c>
      <c r="J301" s="1277"/>
      <c r="K301" s="1277"/>
      <c r="L301" s="1278"/>
      <c r="M301" s="1276">
        <f t="shared" si="281"/>
        <v>0</v>
      </c>
      <c r="N301" s="1277">
        <v>0</v>
      </c>
      <c r="O301" s="1277"/>
      <c r="P301" s="1277"/>
      <c r="Q301" s="1278"/>
      <c r="R301" s="1021"/>
      <c r="S301" s="804"/>
    </row>
    <row r="302" spans="1:19" ht="36" x14ac:dyDescent="0.25">
      <c r="A302" s="872" t="s">
        <v>40</v>
      </c>
      <c r="B302" s="1012" t="s">
        <v>246</v>
      </c>
      <c r="C302" s="1276">
        <f t="shared" si="282"/>
        <v>0</v>
      </c>
      <c r="D302" s="1277">
        <v>0</v>
      </c>
      <c r="E302" s="1277"/>
      <c r="F302" s="1277"/>
      <c r="G302" s="1278"/>
      <c r="H302" s="1276">
        <f t="shared" si="280"/>
        <v>0</v>
      </c>
      <c r="I302" s="1277">
        <v>0</v>
      </c>
      <c r="J302" s="1277"/>
      <c r="K302" s="1277"/>
      <c r="L302" s="1278"/>
      <c r="M302" s="1276">
        <f t="shared" si="281"/>
        <v>0</v>
      </c>
      <c r="N302" s="1277">
        <v>0</v>
      </c>
      <c r="O302" s="1277"/>
      <c r="P302" s="1277"/>
      <c r="Q302" s="1278"/>
      <c r="R302" s="1021"/>
      <c r="S302" s="804"/>
    </row>
    <row r="303" spans="1:19" ht="24" x14ac:dyDescent="0.25">
      <c r="A303" s="872" t="s">
        <v>40</v>
      </c>
      <c r="B303" s="1012" t="s">
        <v>155</v>
      </c>
      <c r="C303" s="1276">
        <f t="shared" si="282"/>
        <v>0</v>
      </c>
      <c r="D303" s="1277">
        <v>0</v>
      </c>
      <c r="E303" s="1277"/>
      <c r="F303" s="1277"/>
      <c r="G303" s="1278"/>
      <c r="H303" s="1276">
        <f t="shared" si="280"/>
        <v>0</v>
      </c>
      <c r="I303" s="1277">
        <v>0</v>
      </c>
      <c r="J303" s="1277"/>
      <c r="K303" s="1277"/>
      <c r="L303" s="1278"/>
      <c r="M303" s="1276">
        <f t="shared" si="281"/>
        <v>0</v>
      </c>
      <c r="N303" s="1277">
        <v>0</v>
      </c>
      <c r="O303" s="1277"/>
      <c r="P303" s="1277"/>
      <c r="Q303" s="1278"/>
      <c r="R303" s="1021"/>
      <c r="S303" s="804"/>
    </row>
    <row r="304" spans="1:19" ht="24" x14ac:dyDescent="0.25">
      <c r="A304" s="872" t="s">
        <v>50</v>
      </c>
      <c r="B304" s="1012" t="s">
        <v>247</v>
      </c>
      <c r="C304" s="1276">
        <f t="shared" si="282"/>
        <v>0</v>
      </c>
      <c r="D304" s="1277">
        <v>0</v>
      </c>
      <c r="E304" s="1277"/>
      <c r="F304" s="1277"/>
      <c r="G304" s="1278"/>
      <c r="H304" s="1276">
        <f t="shared" si="280"/>
        <v>0</v>
      </c>
      <c r="I304" s="1277">
        <v>0</v>
      </c>
      <c r="J304" s="1277"/>
      <c r="K304" s="1277"/>
      <c r="L304" s="1278"/>
      <c r="M304" s="1276">
        <f t="shared" si="281"/>
        <v>0</v>
      </c>
      <c r="N304" s="1277">
        <v>0</v>
      </c>
      <c r="O304" s="1277"/>
      <c r="P304" s="1277"/>
      <c r="Q304" s="1278"/>
      <c r="R304" s="1021"/>
      <c r="S304" s="804"/>
    </row>
    <row r="305" spans="1:19" x14ac:dyDescent="0.25">
      <c r="A305" s="872" t="s">
        <v>50</v>
      </c>
      <c r="B305" s="1012" t="s">
        <v>156</v>
      </c>
      <c r="C305" s="1276">
        <f t="shared" si="282"/>
        <v>0</v>
      </c>
      <c r="D305" s="1277">
        <v>0</v>
      </c>
      <c r="E305" s="1277"/>
      <c r="F305" s="1277"/>
      <c r="G305" s="1278"/>
      <c r="H305" s="1276">
        <f t="shared" si="280"/>
        <v>0</v>
      </c>
      <c r="I305" s="1277">
        <v>0</v>
      </c>
      <c r="J305" s="1277"/>
      <c r="K305" s="1277"/>
      <c r="L305" s="1278"/>
      <c r="M305" s="1276">
        <f t="shared" si="281"/>
        <v>0</v>
      </c>
      <c r="N305" s="1277">
        <v>0</v>
      </c>
      <c r="O305" s="1277"/>
      <c r="P305" s="1277"/>
      <c r="Q305" s="1278"/>
      <c r="R305" s="1021"/>
      <c r="S305" s="804"/>
    </row>
    <row r="306" spans="1:19" ht="36" x14ac:dyDescent="0.25">
      <c r="A306" s="872" t="s">
        <v>170</v>
      </c>
      <c r="B306" s="209" t="s">
        <v>558</v>
      </c>
      <c r="C306" s="1276">
        <f t="shared" si="282"/>
        <v>15011</v>
      </c>
      <c r="D306" s="1277">
        <v>15011</v>
      </c>
      <c r="E306" s="1277">
        <v>0</v>
      </c>
      <c r="F306" s="1277">
        <v>0</v>
      </c>
      <c r="G306" s="1278">
        <v>0</v>
      </c>
      <c r="H306" s="1276">
        <f t="shared" si="280"/>
        <v>15011</v>
      </c>
      <c r="I306" s="1277">
        <v>15011</v>
      </c>
      <c r="J306" s="1277">
        <v>0</v>
      </c>
      <c r="K306" s="1277">
        <v>0</v>
      </c>
      <c r="L306" s="1278">
        <v>0</v>
      </c>
      <c r="M306" s="1276">
        <f t="shared" si="281"/>
        <v>9698.1</v>
      </c>
      <c r="N306" s="1277">
        <v>9698.1</v>
      </c>
      <c r="O306" s="1277">
        <v>0</v>
      </c>
      <c r="P306" s="1277">
        <v>0</v>
      </c>
      <c r="Q306" s="1278">
        <v>0</v>
      </c>
      <c r="R306" s="1021"/>
      <c r="S306" s="804"/>
    </row>
    <row r="307" spans="1:19" ht="36" x14ac:dyDescent="0.25">
      <c r="A307" s="872" t="s">
        <v>171</v>
      </c>
      <c r="B307" s="209" t="s">
        <v>425</v>
      </c>
      <c r="C307" s="1276">
        <f t="shared" si="282"/>
        <v>45</v>
      </c>
      <c r="D307" s="1277">
        <v>45</v>
      </c>
      <c r="E307" s="1277">
        <v>0</v>
      </c>
      <c r="F307" s="1277">
        <v>0</v>
      </c>
      <c r="G307" s="1278">
        <v>0</v>
      </c>
      <c r="H307" s="1276">
        <f t="shared" si="280"/>
        <v>45</v>
      </c>
      <c r="I307" s="1277">
        <v>45</v>
      </c>
      <c r="J307" s="1277">
        <v>0</v>
      </c>
      <c r="K307" s="1277">
        <v>0</v>
      </c>
      <c r="L307" s="1278">
        <v>0</v>
      </c>
      <c r="M307" s="1276">
        <f t="shared" si="281"/>
        <v>14.4</v>
      </c>
      <c r="N307" s="1277">
        <v>14.4</v>
      </c>
      <c r="O307" s="1277">
        <v>0</v>
      </c>
      <c r="P307" s="1277">
        <v>0</v>
      </c>
      <c r="Q307" s="1278">
        <v>0</v>
      </c>
      <c r="R307" s="1021"/>
      <c r="S307" s="804"/>
    </row>
    <row r="308" spans="1:19" ht="36" x14ac:dyDescent="0.25">
      <c r="A308" s="872" t="s">
        <v>398</v>
      </c>
      <c r="B308" s="209" t="s">
        <v>559</v>
      </c>
      <c r="C308" s="1276">
        <f t="shared" si="282"/>
        <v>250</v>
      </c>
      <c r="D308" s="1277">
        <v>250</v>
      </c>
      <c r="E308" s="1277">
        <v>0</v>
      </c>
      <c r="F308" s="1277">
        <v>0</v>
      </c>
      <c r="G308" s="1278">
        <v>0</v>
      </c>
      <c r="H308" s="1276">
        <f t="shared" si="280"/>
        <v>250</v>
      </c>
      <c r="I308" s="1277">
        <v>250</v>
      </c>
      <c r="J308" s="1277">
        <v>0</v>
      </c>
      <c r="K308" s="1277">
        <v>0</v>
      </c>
      <c r="L308" s="1278">
        <v>0</v>
      </c>
      <c r="M308" s="1276">
        <f t="shared" si="281"/>
        <v>66.900000000000006</v>
      </c>
      <c r="N308" s="1277">
        <v>66.900000000000006</v>
      </c>
      <c r="O308" s="1277">
        <v>0</v>
      </c>
      <c r="P308" s="1277">
        <v>0</v>
      </c>
      <c r="Q308" s="1278">
        <v>0</v>
      </c>
      <c r="R308" s="1021"/>
      <c r="S308" s="804"/>
    </row>
    <row r="309" spans="1:19" ht="24" x14ac:dyDescent="0.25">
      <c r="A309" s="872" t="s">
        <v>389</v>
      </c>
      <c r="B309" s="213" t="s">
        <v>545</v>
      </c>
      <c r="C309" s="1276">
        <f t="shared" si="282"/>
        <v>336</v>
      </c>
      <c r="D309" s="1277">
        <v>336</v>
      </c>
      <c r="E309" s="1113">
        <v>0</v>
      </c>
      <c r="F309" s="1113">
        <v>0</v>
      </c>
      <c r="G309" s="1244">
        <v>0</v>
      </c>
      <c r="H309" s="1276">
        <f t="shared" si="280"/>
        <v>336</v>
      </c>
      <c r="I309" s="1277">
        <v>336</v>
      </c>
      <c r="J309" s="1113">
        <v>0</v>
      </c>
      <c r="K309" s="1113">
        <v>0</v>
      </c>
      <c r="L309" s="1244">
        <v>0</v>
      </c>
      <c r="M309" s="1276">
        <f t="shared" si="281"/>
        <v>301.8</v>
      </c>
      <c r="N309" s="1277">
        <v>301.8</v>
      </c>
      <c r="O309" s="1113">
        <v>0</v>
      </c>
      <c r="P309" s="1113">
        <v>0</v>
      </c>
      <c r="Q309" s="1244">
        <v>0</v>
      </c>
      <c r="R309" s="1022"/>
      <c r="S309" s="804"/>
    </row>
    <row r="310" spans="1:19" ht="36" x14ac:dyDescent="0.25">
      <c r="A310" s="872" t="s">
        <v>460</v>
      </c>
      <c r="B310" s="1012" t="s">
        <v>546</v>
      </c>
      <c r="C310" s="1276">
        <f t="shared" si="282"/>
        <v>1001.6</v>
      </c>
      <c r="D310" s="1277">
        <v>0</v>
      </c>
      <c r="E310" s="1113">
        <v>1001.6</v>
      </c>
      <c r="F310" s="1113">
        <v>0</v>
      </c>
      <c r="G310" s="1244">
        <v>0</v>
      </c>
      <c r="H310" s="1276">
        <f t="shared" si="280"/>
        <v>1001.6</v>
      </c>
      <c r="I310" s="1277">
        <v>0</v>
      </c>
      <c r="J310" s="1113">
        <v>1001.6</v>
      </c>
      <c r="K310" s="1113">
        <v>0</v>
      </c>
      <c r="L310" s="1244">
        <v>0</v>
      </c>
      <c r="M310" s="1276">
        <f t="shared" si="281"/>
        <v>513.79999999999995</v>
      </c>
      <c r="N310" s="1277">
        <v>0</v>
      </c>
      <c r="O310" s="1113">
        <v>513.79999999999995</v>
      </c>
      <c r="P310" s="1113">
        <v>0</v>
      </c>
      <c r="Q310" s="1244">
        <v>0</v>
      </c>
      <c r="R310" s="1022"/>
      <c r="S310" s="804"/>
    </row>
    <row r="311" spans="1:19" ht="24" x14ac:dyDescent="0.25">
      <c r="A311" s="872" t="s">
        <v>554</v>
      </c>
      <c r="B311" s="1015" t="s">
        <v>560</v>
      </c>
      <c r="C311" s="1276">
        <f t="shared" si="282"/>
        <v>0</v>
      </c>
      <c r="D311" s="1277">
        <v>0</v>
      </c>
      <c r="E311" s="1113">
        <v>0</v>
      </c>
      <c r="F311" s="1113">
        <v>0</v>
      </c>
      <c r="G311" s="1244">
        <v>0</v>
      </c>
      <c r="H311" s="1276">
        <f t="shared" si="280"/>
        <v>0</v>
      </c>
      <c r="I311" s="1277">
        <v>0</v>
      </c>
      <c r="J311" s="1113">
        <v>0</v>
      </c>
      <c r="K311" s="1113">
        <v>0</v>
      </c>
      <c r="L311" s="1244">
        <v>0</v>
      </c>
      <c r="M311" s="1276">
        <f t="shared" si="281"/>
        <v>0</v>
      </c>
      <c r="N311" s="1277">
        <v>0</v>
      </c>
      <c r="O311" s="1113">
        <v>0</v>
      </c>
      <c r="P311" s="1113">
        <v>0</v>
      </c>
      <c r="Q311" s="1244">
        <v>0</v>
      </c>
      <c r="R311" s="1022"/>
      <c r="S311" s="804"/>
    </row>
    <row r="312" spans="1:19" ht="24" x14ac:dyDescent="0.25">
      <c r="A312" s="872" t="s">
        <v>68</v>
      </c>
      <c r="B312" s="1012" t="s">
        <v>196</v>
      </c>
      <c r="C312" s="1279">
        <f t="shared" si="282"/>
        <v>0</v>
      </c>
      <c r="D312" s="1280"/>
      <c r="E312" s="1281"/>
      <c r="F312" s="1281"/>
      <c r="G312" s="1282"/>
      <c r="H312" s="1279">
        <f t="shared" si="280"/>
        <v>0</v>
      </c>
      <c r="I312" s="1280"/>
      <c r="J312" s="1281"/>
      <c r="K312" s="1281"/>
      <c r="L312" s="1282"/>
      <c r="M312" s="1279">
        <f t="shared" si="281"/>
        <v>0</v>
      </c>
      <c r="N312" s="1280"/>
      <c r="O312" s="1281"/>
      <c r="P312" s="1281"/>
      <c r="Q312" s="1282"/>
      <c r="R312" s="1022"/>
      <c r="S312" s="804"/>
    </row>
    <row r="313" spans="1:19" ht="15.75" thickBot="1" x14ac:dyDescent="0.3">
      <c r="A313" s="1016"/>
      <c r="B313" s="921" t="s">
        <v>102</v>
      </c>
      <c r="C313" s="1041">
        <f t="shared" si="282"/>
        <v>67759.100000000006</v>
      </c>
      <c r="D313" s="1236">
        <f>D261+D285+D297</f>
        <v>63018.5</v>
      </c>
      <c r="E313" s="1236">
        <f t="shared" ref="E313:G313" si="289">E261+E285+E297</f>
        <v>4740.6000000000004</v>
      </c>
      <c r="F313" s="1236">
        <f t="shared" si="289"/>
        <v>0</v>
      </c>
      <c r="G313" s="1237">
        <f t="shared" si="289"/>
        <v>0</v>
      </c>
      <c r="H313" s="1041">
        <f t="shared" si="280"/>
        <v>70015.520000000004</v>
      </c>
      <c r="I313" s="1236">
        <f t="shared" ref="I313:L313" si="290">I261+I285+I297</f>
        <v>65274.92</v>
      </c>
      <c r="J313" s="1236">
        <f t="shared" si="290"/>
        <v>4740.6000000000004</v>
      </c>
      <c r="K313" s="1236">
        <f t="shared" si="290"/>
        <v>0</v>
      </c>
      <c r="L313" s="1237">
        <f t="shared" si="290"/>
        <v>0</v>
      </c>
      <c r="M313" s="1041">
        <f t="shared" si="281"/>
        <v>47090.859999999993</v>
      </c>
      <c r="N313" s="1236">
        <f t="shared" ref="N313:Q313" si="291">N261+N285+N297</f>
        <v>43892.189999999995</v>
      </c>
      <c r="O313" s="1236">
        <f t="shared" si="291"/>
        <v>3198.67</v>
      </c>
      <c r="P313" s="1236">
        <f t="shared" si="291"/>
        <v>0</v>
      </c>
      <c r="Q313" s="1237">
        <f t="shared" si="291"/>
        <v>0</v>
      </c>
      <c r="R313" s="987">
        <f>M313/C313*100</f>
        <v>69.497469712555187</v>
      </c>
      <c r="S313" s="804"/>
    </row>
    <row r="314" spans="1:19" ht="19.5" thickBot="1" x14ac:dyDescent="0.3">
      <c r="A314" s="1514" t="s">
        <v>351</v>
      </c>
      <c r="B314" s="1515"/>
      <c r="C314" s="1515"/>
      <c r="D314" s="1515"/>
      <c r="E314" s="1515"/>
      <c r="F314" s="1515"/>
      <c r="G314" s="1515"/>
      <c r="H314" s="1515"/>
      <c r="I314" s="1515"/>
      <c r="J314" s="1515"/>
      <c r="K314" s="1515"/>
      <c r="L314" s="1515"/>
      <c r="M314" s="1515"/>
      <c r="N314" s="1515"/>
      <c r="O314" s="1515"/>
      <c r="P314" s="1515"/>
      <c r="Q314" s="1515"/>
      <c r="R314" s="1516"/>
      <c r="S314" s="1375" t="s">
        <v>368</v>
      </c>
    </row>
    <row r="315" spans="1:19" ht="24.75" x14ac:dyDescent="0.25">
      <c r="A315" s="1023" t="s">
        <v>170</v>
      </c>
      <c r="B315" s="971" t="s">
        <v>466</v>
      </c>
      <c r="C315" s="1247">
        <f t="shared" ref="C315:C316" si="292">SUM(D315:G315)</f>
        <v>0</v>
      </c>
      <c r="D315" s="1248">
        <v>0</v>
      </c>
      <c r="E315" s="1248">
        <v>0</v>
      </c>
      <c r="F315" s="1248">
        <v>0</v>
      </c>
      <c r="G315" s="1249">
        <v>0</v>
      </c>
      <c r="H315" s="1247">
        <f t="shared" ref="H315:H322" si="293">SUM(I315:L315)</f>
        <v>0</v>
      </c>
      <c r="I315" s="1248">
        <v>0</v>
      </c>
      <c r="J315" s="1248">
        <v>0</v>
      </c>
      <c r="K315" s="1248">
        <v>0</v>
      </c>
      <c r="L315" s="1249">
        <v>0</v>
      </c>
      <c r="M315" s="1247">
        <f t="shared" ref="M315:M322" si="294">SUM(N315:Q315)</f>
        <v>0</v>
      </c>
      <c r="N315" s="1248">
        <v>0</v>
      </c>
      <c r="O315" s="1248">
        <v>0</v>
      </c>
      <c r="P315" s="1248">
        <v>0</v>
      </c>
      <c r="Q315" s="1249">
        <v>0</v>
      </c>
      <c r="R315" s="1033"/>
      <c r="S315" s="804"/>
    </row>
    <row r="316" spans="1:19" ht="36" x14ac:dyDescent="0.25">
      <c r="A316" s="873" t="s">
        <v>171</v>
      </c>
      <c r="B316" s="1024" t="s">
        <v>467</v>
      </c>
      <c r="C316" s="1028">
        <f t="shared" si="292"/>
        <v>384.4</v>
      </c>
      <c r="D316" s="796">
        <f>SUM(D317:D321)</f>
        <v>384.4</v>
      </c>
      <c r="E316" s="1115">
        <f t="shared" ref="E316:G316" si="295">SUM(E317:E321)</f>
        <v>0</v>
      </c>
      <c r="F316" s="1115">
        <f t="shared" si="295"/>
        <v>0</v>
      </c>
      <c r="G316" s="1257">
        <f t="shared" si="295"/>
        <v>0</v>
      </c>
      <c r="H316" s="1028">
        <f t="shared" si="293"/>
        <v>384.4</v>
      </c>
      <c r="I316" s="796">
        <f t="shared" ref="I316:L316" si="296">SUM(I317:I321)</f>
        <v>384.4</v>
      </c>
      <c r="J316" s="1115">
        <f t="shared" si="296"/>
        <v>0</v>
      </c>
      <c r="K316" s="1115">
        <f t="shared" si="296"/>
        <v>0</v>
      </c>
      <c r="L316" s="1257">
        <f t="shared" si="296"/>
        <v>0</v>
      </c>
      <c r="M316" s="1028">
        <f t="shared" si="294"/>
        <v>150</v>
      </c>
      <c r="N316" s="1115">
        <f t="shared" ref="N316:Q316" si="297">SUM(N317:N321)</f>
        <v>150</v>
      </c>
      <c r="O316" s="1115">
        <f t="shared" si="297"/>
        <v>0</v>
      </c>
      <c r="P316" s="1115">
        <f t="shared" si="297"/>
        <v>0</v>
      </c>
      <c r="Q316" s="1257">
        <f t="shared" si="297"/>
        <v>0</v>
      </c>
      <c r="R316" s="1034"/>
      <c r="S316" s="1375"/>
    </row>
    <row r="317" spans="1:19" ht="24" x14ac:dyDescent="0.25">
      <c r="A317" s="874" t="s">
        <v>34</v>
      </c>
      <c r="B317" s="196" t="s">
        <v>352</v>
      </c>
      <c r="C317" s="1029">
        <f>SUM(D317:G317)</f>
        <v>134.4</v>
      </c>
      <c r="D317" s="795">
        <v>134.4</v>
      </c>
      <c r="E317" s="1113">
        <v>0</v>
      </c>
      <c r="F317" s="1113">
        <v>0</v>
      </c>
      <c r="G317" s="1244">
        <v>0</v>
      </c>
      <c r="H317" s="1029">
        <f t="shared" si="293"/>
        <v>134.4</v>
      </c>
      <c r="I317" s="795">
        <v>134.4</v>
      </c>
      <c r="J317" s="1113">
        <v>0</v>
      </c>
      <c r="K317" s="1113">
        <v>0</v>
      </c>
      <c r="L317" s="1244">
        <v>0</v>
      </c>
      <c r="M317" s="1029">
        <f t="shared" si="294"/>
        <v>0</v>
      </c>
      <c r="N317" s="1113">
        <v>0</v>
      </c>
      <c r="O317" s="1287">
        <v>0</v>
      </c>
      <c r="P317" s="1287">
        <v>0</v>
      </c>
      <c r="Q317" s="1288">
        <v>0</v>
      </c>
      <c r="R317" s="1035"/>
      <c r="S317" s="804"/>
    </row>
    <row r="318" spans="1:19" ht="24" x14ac:dyDescent="0.25">
      <c r="A318" s="874" t="s">
        <v>115</v>
      </c>
      <c r="B318" s="196" t="s">
        <v>468</v>
      </c>
      <c r="C318" s="1029">
        <f t="shared" ref="C318:C322" si="298">SUM(D318:G318)</f>
        <v>0</v>
      </c>
      <c r="D318" s="795">
        <v>0</v>
      </c>
      <c r="E318" s="1113">
        <v>0</v>
      </c>
      <c r="F318" s="1113">
        <v>0</v>
      </c>
      <c r="G318" s="1244">
        <v>0</v>
      </c>
      <c r="H318" s="1029">
        <f t="shared" si="293"/>
        <v>0</v>
      </c>
      <c r="I318" s="795">
        <v>0</v>
      </c>
      <c r="J318" s="1113">
        <v>0</v>
      </c>
      <c r="K318" s="1113">
        <v>0</v>
      </c>
      <c r="L318" s="1244">
        <v>0</v>
      </c>
      <c r="M318" s="1029">
        <f t="shared" si="294"/>
        <v>0</v>
      </c>
      <c r="N318" s="1113">
        <v>0</v>
      </c>
      <c r="O318" s="1113">
        <v>0</v>
      </c>
      <c r="P318" s="1113">
        <v>0</v>
      </c>
      <c r="Q318" s="1244">
        <v>0</v>
      </c>
      <c r="R318" s="1034"/>
      <c r="S318" s="804"/>
    </row>
    <row r="319" spans="1:19" ht="48" x14ac:dyDescent="0.25">
      <c r="A319" s="875" t="s">
        <v>117</v>
      </c>
      <c r="B319" s="196" t="s">
        <v>469</v>
      </c>
      <c r="C319" s="1029">
        <f t="shared" si="298"/>
        <v>0</v>
      </c>
      <c r="D319" s="795">
        <v>0</v>
      </c>
      <c r="E319" s="1113">
        <v>0</v>
      </c>
      <c r="F319" s="1113">
        <v>0</v>
      </c>
      <c r="G319" s="1244">
        <v>0</v>
      </c>
      <c r="H319" s="1029">
        <f t="shared" si="293"/>
        <v>0</v>
      </c>
      <c r="I319" s="795">
        <v>0</v>
      </c>
      <c r="J319" s="1113">
        <v>0</v>
      </c>
      <c r="K319" s="1113">
        <v>0</v>
      </c>
      <c r="L319" s="1244">
        <v>0</v>
      </c>
      <c r="M319" s="1029">
        <f t="shared" si="294"/>
        <v>0</v>
      </c>
      <c r="N319" s="1113">
        <v>0</v>
      </c>
      <c r="O319" s="1113">
        <v>0</v>
      </c>
      <c r="P319" s="1113">
        <v>0</v>
      </c>
      <c r="Q319" s="1244">
        <v>0</v>
      </c>
      <c r="R319" s="1034"/>
      <c r="S319" s="804"/>
    </row>
    <row r="320" spans="1:19" x14ac:dyDescent="0.25">
      <c r="A320" s="874" t="s">
        <v>118</v>
      </c>
      <c r="B320" s="1025" t="s">
        <v>354</v>
      </c>
      <c r="C320" s="1029">
        <f t="shared" si="298"/>
        <v>100</v>
      </c>
      <c r="D320" s="795">
        <v>100</v>
      </c>
      <c r="E320" s="1113">
        <v>0</v>
      </c>
      <c r="F320" s="1113">
        <v>0</v>
      </c>
      <c r="G320" s="1244">
        <v>0</v>
      </c>
      <c r="H320" s="1029">
        <f t="shared" si="293"/>
        <v>100</v>
      </c>
      <c r="I320" s="795">
        <v>100</v>
      </c>
      <c r="J320" s="1113">
        <v>0</v>
      </c>
      <c r="K320" s="1113">
        <v>0</v>
      </c>
      <c r="L320" s="1244">
        <v>0</v>
      </c>
      <c r="M320" s="1029">
        <f t="shared" si="294"/>
        <v>0</v>
      </c>
      <c r="N320" s="1113">
        <v>0</v>
      </c>
      <c r="O320" s="1113">
        <v>0</v>
      </c>
      <c r="P320" s="1113">
        <v>0</v>
      </c>
      <c r="Q320" s="1244">
        <v>0</v>
      </c>
      <c r="R320" s="1034"/>
      <c r="S320" s="804"/>
    </row>
    <row r="321" spans="1:19" ht="38.25" x14ac:dyDescent="0.25">
      <c r="A321" s="874" t="s">
        <v>119</v>
      </c>
      <c r="B321" s="1025" t="s">
        <v>470</v>
      </c>
      <c r="C321" s="1029">
        <f t="shared" si="298"/>
        <v>150</v>
      </c>
      <c r="D321" s="1113">
        <v>150</v>
      </c>
      <c r="E321" s="1113">
        <v>0</v>
      </c>
      <c r="F321" s="1113">
        <v>0</v>
      </c>
      <c r="G321" s="1244">
        <v>0</v>
      </c>
      <c r="H321" s="1029">
        <f t="shared" si="293"/>
        <v>150</v>
      </c>
      <c r="I321" s="1113">
        <v>150</v>
      </c>
      <c r="J321" s="1113">
        <v>0</v>
      </c>
      <c r="K321" s="1113">
        <v>0</v>
      </c>
      <c r="L321" s="1244">
        <v>0</v>
      </c>
      <c r="M321" s="1029">
        <f t="shared" si="294"/>
        <v>150</v>
      </c>
      <c r="N321" s="1113">
        <v>150</v>
      </c>
      <c r="O321" s="1113">
        <v>0</v>
      </c>
      <c r="P321" s="1113">
        <v>0</v>
      </c>
      <c r="Q321" s="1244">
        <v>0</v>
      </c>
      <c r="R321" s="891"/>
      <c r="S321" s="804"/>
    </row>
    <row r="322" spans="1:19" ht="15.75" thickBot="1" x14ac:dyDescent="0.3">
      <c r="A322" s="1026"/>
      <c r="B322" s="1027" t="s">
        <v>102</v>
      </c>
      <c r="C322" s="1030">
        <f t="shared" si="298"/>
        <v>384.4</v>
      </c>
      <c r="D322" s="1031">
        <f>D315+D316</f>
        <v>384.4</v>
      </c>
      <c r="E322" s="1031">
        <f t="shared" ref="E322:G322" si="299">E315+E316</f>
        <v>0</v>
      </c>
      <c r="F322" s="1031">
        <f t="shared" si="299"/>
        <v>0</v>
      </c>
      <c r="G322" s="1032">
        <f t="shared" si="299"/>
        <v>0</v>
      </c>
      <c r="H322" s="1030">
        <f t="shared" si="293"/>
        <v>384.4</v>
      </c>
      <c r="I322" s="1031">
        <f t="shared" ref="I322:L322" si="300">I315+I316</f>
        <v>384.4</v>
      </c>
      <c r="J322" s="1031">
        <f t="shared" si="300"/>
        <v>0</v>
      </c>
      <c r="K322" s="1031">
        <f t="shared" si="300"/>
        <v>0</v>
      </c>
      <c r="L322" s="1032">
        <f t="shared" si="300"/>
        <v>0</v>
      </c>
      <c r="M322" s="1030">
        <f t="shared" si="294"/>
        <v>150</v>
      </c>
      <c r="N322" s="1031">
        <f t="shared" ref="N322:Q322" si="301">N315+N316</f>
        <v>150</v>
      </c>
      <c r="O322" s="1031">
        <f t="shared" si="301"/>
        <v>0</v>
      </c>
      <c r="P322" s="1031">
        <f t="shared" si="301"/>
        <v>0</v>
      </c>
      <c r="Q322" s="1032">
        <f t="shared" si="301"/>
        <v>0</v>
      </c>
      <c r="R322" s="987">
        <f>M322/C322*100</f>
        <v>39.021852237252865</v>
      </c>
      <c r="S322" s="804"/>
    </row>
    <row r="323" spans="1:19" ht="19.5" thickBot="1" x14ac:dyDescent="0.3">
      <c r="A323" s="1514" t="s">
        <v>454</v>
      </c>
      <c r="B323" s="1515"/>
      <c r="C323" s="1515"/>
      <c r="D323" s="1515"/>
      <c r="E323" s="1515"/>
      <c r="F323" s="1515"/>
      <c r="G323" s="1515"/>
      <c r="H323" s="1515"/>
      <c r="I323" s="1515"/>
      <c r="J323" s="1515"/>
      <c r="K323" s="1515"/>
      <c r="L323" s="1515"/>
      <c r="M323" s="1515"/>
      <c r="N323" s="1515"/>
      <c r="O323" s="1515"/>
      <c r="P323" s="1515"/>
      <c r="Q323" s="1515"/>
      <c r="R323" s="1516"/>
      <c r="S323" s="1375" t="s">
        <v>368</v>
      </c>
    </row>
    <row r="324" spans="1:19" ht="60" x14ac:dyDescent="0.25">
      <c r="A324" s="1036"/>
      <c r="B324" s="1037" t="s">
        <v>250</v>
      </c>
      <c r="C324" s="1038">
        <f t="shared" ref="C324:C333" si="302">D324+E324</f>
        <v>940</v>
      </c>
      <c r="D324" s="1135">
        <f>D326+D327+D328</f>
        <v>940</v>
      </c>
      <c r="E324" s="1135">
        <f>E326+E327+E328</f>
        <v>0</v>
      </c>
      <c r="F324" s="1135">
        <f t="shared" ref="F324:G324" si="303">F326+F327+F328</f>
        <v>0</v>
      </c>
      <c r="G324" s="1263">
        <f t="shared" si="303"/>
        <v>0</v>
      </c>
      <c r="H324" s="1038">
        <f t="shared" ref="H324:H333" si="304">I324+J324</f>
        <v>1689.8000000000002</v>
      </c>
      <c r="I324" s="1135">
        <f>I326+I327+I328</f>
        <v>1689.8000000000002</v>
      </c>
      <c r="J324" s="1135">
        <f>J326+J327+J328</f>
        <v>0</v>
      </c>
      <c r="K324" s="1135">
        <f t="shared" ref="K324:L324" si="305">K326+K327+K328</f>
        <v>0</v>
      </c>
      <c r="L324" s="1263">
        <f t="shared" si="305"/>
        <v>0</v>
      </c>
      <c r="M324" s="1038">
        <f t="shared" ref="M324:M333" si="306">N324+O324</f>
        <v>1156</v>
      </c>
      <c r="N324" s="1135">
        <f>N326+N327+N328</f>
        <v>1156</v>
      </c>
      <c r="O324" s="1135">
        <f>O326+O327+O328</f>
        <v>0</v>
      </c>
      <c r="P324" s="1135">
        <f t="shared" ref="P324:Q324" si="307">P326+P327+P328</f>
        <v>0</v>
      </c>
      <c r="Q324" s="1263">
        <f t="shared" si="307"/>
        <v>0</v>
      </c>
      <c r="R324" s="1042">
        <f>N324/D324*100</f>
        <v>122.97872340425533</v>
      </c>
      <c r="S324" s="804"/>
    </row>
    <row r="325" spans="1:19" ht="24" x14ac:dyDescent="0.25">
      <c r="A325" s="876">
        <v>1</v>
      </c>
      <c r="B325" s="914" t="s">
        <v>437</v>
      </c>
      <c r="C325" s="1039">
        <f>SUM(D325:G325)</f>
        <v>940</v>
      </c>
      <c r="D325" s="1183">
        <f>SUM(D326:D328)</f>
        <v>940</v>
      </c>
      <c r="E325" s="1183">
        <f t="shared" ref="E325:G325" si="308">SUM(E326:E328)</f>
        <v>0</v>
      </c>
      <c r="F325" s="1183">
        <f t="shared" si="308"/>
        <v>0</v>
      </c>
      <c r="G325" s="1289">
        <f t="shared" si="308"/>
        <v>0</v>
      </c>
      <c r="H325" s="1039">
        <f>SUM(I325:L325)</f>
        <v>1689.8000000000002</v>
      </c>
      <c r="I325" s="1183">
        <f t="shared" ref="I325:L325" si="309">SUM(I326:I328)</f>
        <v>1689.8000000000002</v>
      </c>
      <c r="J325" s="1183">
        <f t="shared" si="309"/>
        <v>0</v>
      </c>
      <c r="K325" s="1183">
        <f t="shared" si="309"/>
        <v>0</v>
      </c>
      <c r="L325" s="1289">
        <f t="shared" si="309"/>
        <v>0</v>
      </c>
      <c r="M325" s="1039">
        <f>SUM(N325:Q325)</f>
        <v>1156</v>
      </c>
      <c r="N325" s="1183">
        <f t="shared" ref="N325:Q325" si="310">SUM(N326:N328)</f>
        <v>1156</v>
      </c>
      <c r="O325" s="1183">
        <f t="shared" si="310"/>
        <v>0</v>
      </c>
      <c r="P325" s="1183">
        <f t="shared" si="310"/>
        <v>0</v>
      </c>
      <c r="Q325" s="1289">
        <f t="shared" si="310"/>
        <v>0</v>
      </c>
      <c r="R325" s="336"/>
      <c r="S325" s="804"/>
    </row>
    <row r="326" spans="1:19" x14ac:dyDescent="0.25">
      <c r="A326" s="877" t="s">
        <v>26</v>
      </c>
      <c r="B326" s="194" t="s">
        <v>251</v>
      </c>
      <c r="C326" s="1029">
        <f t="shared" si="302"/>
        <v>650</v>
      </c>
      <c r="D326" s="1254">
        <v>650</v>
      </c>
      <c r="E326" s="1113">
        <v>0</v>
      </c>
      <c r="F326" s="1113">
        <v>0</v>
      </c>
      <c r="G326" s="1244">
        <v>0</v>
      </c>
      <c r="H326" s="1029">
        <f t="shared" si="304"/>
        <v>1037.4000000000001</v>
      </c>
      <c r="I326" s="1254">
        <v>1037.4000000000001</v>
      </c>
      <c r="J326" s="1113">
        <v>0</v>
      </c>
      <c r="K326" s="1113">
        <v>0</v>
      </c>
      <c r="L326" s="1244">
        <v>0</v>
      </c>
      <c r="M326" s="1029">
        <f t="shared" si="306"/>
        <v>520.6</v>
      </c>
      <c r="N326" s="1254">
        <v>520.6</v>
      </c>
      <c r="O326" s="1113">
        <v>0</v>
      </c>
      <c r="P326" s="1113">
        <v>0</v>
      </c>
      <c r="Q326" s="1244">
        <v>0</v>
      </c>
      <c r="R326" s="1043"/>
      <c r="S326" s="804"/>
    </row>
    <row r="327" spans="1:19" ht="24" x14ac:dyDescent="0.25">
      <c r="A327" s="878" t="s">
        <v>27</v>
      </c>
      <c r="B327" s="195" t="s">
        <v>252</v>
      </c>
      <c r="C327" s="1029">
        <f t="shared" si="302"/>
        <v>200</v>
      </c>
      <c r="D327" s="1254">
        <v>200</v>
      </c>
      <c r="E327" s="1113">
        <v>0</v>
      </c>
      <c r="F327" s="1113">
        <v>0</v>
      </c>
      <c r="G327" s="1244">
        <v>0</v>
      </c>
      <c r="H327" s="1029">
        <f t="shared" si="304"/>
        <v>590.4</v>
      </c>
      <c r="I327" s="1254">
        <v>590.4</v>
      </c>
      <c r="J327" s="1113">
        <v>0</v>
      </c>
      <c r="K327" s="1113">
        <v>0</v>
      </c>
      <c r="L327" s="1244">
        <v>0</v>
      </c>
      <c r="M327" s="1029">
        <f t="shared" si="306"/>
        <v>590.4</v>
      </c>
      <c r="N327" s="1254">
        <v>590.4</v>
      </c>
      <c r="O327" s="1113">
        <v>0</v>
      </c>
      <c r="P327" s="1113">
        <v>0</v>
      </c>
      <c r="Q327" s="1244">
        <v>0</v>
      </c>
      <c r="R327" s="1043"/>
      <c r="S327" s="804"/>
    </row>
    <row r="328" spans="1:19" ht="24" x14ac:dyDescent="0.25">
      <c r="A328" s="879" t="s">
        <v>28</v>
      </c>
      <c r="B328" s="196" t="s">
        <v>253</v>
      </c>
      <c r="C328" s="1029">
        <f t="shared" si="302"/>
        <v>90</v>
      </c>
      <c r="D328" s="1254">
        <v>90</v>
      </c>
      <c r="E328" s="1113">
        <v>0</v>
      </c>
      <c r="F328" s="1113">
        <v>0</v>
      </c>
      <c r="G328" s="1244">
        <v>0</v>
      </c>
      <c r="H328" s="1029">
        <f t="shared" si="304"/>
        <v>62</v>
      </c>
      <c r="I328" s="1254">
        <v>62</v>
      </c>
      <c r="J328" s="1113">
        <v>0</v>
      </c>
      <c r="K328" s="1113">
        <v>0</v>
      </c>
      <c r="L328" s="1244">
        <v>0</v>
      </c>
      <c r="M328" s="1029">
        <f t="shared" si="306"/>
        <v>45</v>
      </c>
      <c r="N328" s="1254">
        <v>45</v>
      </c>
      <c r="O328" s="1113">
        <v>0</v>
      </c>
      <c r="P328" s="1113">
        <v>0</v>
      </c>
      <c r="Q328" s="1244">
        <v>0</v>
      </c>
      <c r="R328" s="1043"/>
      <c r="S328" s="804"/>
    </row>
    <row r="329" spans="1:19" ht="48" x14ac:dyDescent="0.25">
      <c r="A329" s="880"/>
      <c r="B329" s="469" t="s">
        <v>254</v>
      </c>
      <c r="C329" s="1040">
        <f>SUM(D329:G329)</f>
        <v>2304.5</v>
      </c>
      <c r="D329" s="1183">
        <f>D330+D337</f>
        <v>390</v>
      </c>
      <c r="E329" s="1274">
        <f t="shared" ref="E329:G329" si="311">E330+E337</f>
        <v>1914.5</v>
      </c>
      <c r="F329" s="1274">
        <f t="shared" si="311"/>
        <v>0</v>
      </c>
      <c r="G329" s="1275">
        <f t="shared" si="311"/>
        <v>0</v>
      </c>
      <c r="H329" s="1040">
        <f>SUM(I329:L329)</f>
        <v>2304.5</v>
      </c>
      <c r="I329" s="1183">
        <f t="shared" ref="I329:L329" si="312">I330+I337</f>
        <v>390</v>
      </c>
      <c r="J329" s="1274">
        <f t="shared" si="312"/>
        <v>1914.5</v>
      </c>
      <c r="K329" s="1274">
        <f t="shared" si="312"/>
        <v>0</v>
      </c>
      <c r="L329" s="1275">
        <f t="shared" si="312"/>
        <v>0</v>
      </c>
      <c r="M329" s="1040">
        <f>SUM(N329:Q329)</f>
        <v>527.79999999999995</v>
      </c>
      <c r="N329" s="1183">
        <f t="shared" ref="N329:Q329" si="313">N330+N337</f>
        <v>527.79999999999995</v>
      </c>
      <c r="O329" s="1274">
        <f t="shared" si="313"/>
        <v>0</v>
      </c>
      <c r="P329" s="1274">
        <f t="shared" si="313"/>
        <v>0</v>
      </c>
      <c r="Q329" s="1275">
        <f t="shared" si="313"/>
        <v>0</v>
      </c>
      <c r="R329" s="1044">
        <f>N329/D329*100</f>
        <v>135.33333333333331</v>
      </c>
      <c r="S329" s="804"/>
    </row>
    <row r="330" spans="1:19" x14ac:dyDescent="0.25">
      <c r="A330" s="880">
        <v>1</v>
      </c>
      <c r="B330" s="469" t="s">
        <v>438</v>
      </c>
      <c r="C330" s="1040">
        <f>SUM(D330:G330)</f>
        <v>390</v>
      </c>
      <c r="D330" s="1183">
        <f>SUM(D331+D332+D335+D336)</f>
        <v>390</v>
      </c>
      <c r="E330" s="1274">
        <f t="shared" ref="E330:G330" si="314">SUM(E331+E332+E335+E336)</f>
        <v>0</v>
      </c>
      <c r="F330" s="1274">
        <f t="shared" si="314"/>
        <v>0</v>
      </c>
      <c r="G330" s="1275">
        <f t="shared" si="314"/>
        <v>0</v>
      </c>
      <c r="H330" s="1040">
        <f>SUM(I330:L330)</f>
        <v>390</v>
      </c>
      <c r="I330" s="1183">
        <f>SUM(I331+I332+I335+I336)</f>
        <v>390</v>
      </c>
      <c r="J330" s="1274">
        <f t="shared" ref="J330:L330" si="315">SUM(J331+J332+J335+J336)</f>
        <v>0</v>
      </c>
      <c r="K330" s="1274">
        <f t="shared" si="315"/>
        <v>0</v>
      </c>
      <c r="L330" s="1275">
        <f t="shared" si="315"/>
        <v>0</v>
      </c>
      <c r="M330" s="1040">
        <f>SUM(N330:Q330)</f>
        <v>527.79999999999995</v>
      </c>
      <c r="N330" s="1183">
        <f t="shared" ref="N330:Q330" si="316">SUM(N331+N332+N335+N336)</f>
        <v>527.79999999999995</v>
      </c>
      <c r="O330" s="1274">
        <f t="shared" si="316"/>
        <v>0</v>
      </c>
      <c r="P330" s="1274">
        <f t="shared" si="316"/>
        <v>0</v>
      </c>
      <c r="Q330" s="1275">
        <f t="shared" si="316"/>
        <v>0</v>
      </c>
      <c r="R330" s="1044"/>
      <c r="S330" s="804"/>
    </row>
    <row r="331" spans="1:19" x14ac:dyDescent="0.25">
      <c r="A331" s="878" t="s">
        <v>26</v>
      </c>
      <c r="B331" s="195" t="s">
        <v>217</v>
      </c>
      <c r="C331" s="1029">
        <f t="shared" si="302"/>
        <v>4</v>
      </c>
      <c r="D331" s="1254">
        <v>4</v>
      </c>
      <c r="E331" s="1113">
        <v>0</v>
      </c>
      <c r="F331" s="1113">
        <v>0</v>
      </c>
      <c r="G331" s="1244">
        <v>0</v>
      </c>
      <c r="H331" s="1029">
        <f t="shared" si="304"/>
        <v>4</v>
      </c>
      <c r="I331" s="1254">
        <v>4</v>
      </c>
      <c r="J331" s="1113">
        <v>0</v>
      </c>
      <c r="K331" s="1113">
        <v>0</v>
      </c>
      <c r="L331" s="1244">
        <v>0</v>
      </c>
      <c r="M331" s="1029">
        <f t="shared" si="306"/>
        <v>38.1</v>
      </c>
      <c r="N331" s="1254">
        <v>38.1</v>
      </c>
      <c r="O331" s="1113">
        <v>0</v>
      </c>
      <c r="P331" s="1113">
        <v>0</v>
      </c>
      <c r="Q331" s="1244">
        <v>0</v>
      </c>
      <c r="R331" s="1043"/>
      <c r="S331" s="804"/>
    </row>
    <row r="332" spans="1:19" ht="36" x14ac:dyDescent="0.25">
      <c r="A332" s="877" t="s">
        <v>27</v>
      </c>
      <c r="B332" s="195" t="s">
        <v>439</v>
      </c>
      <c r="C332" s="1029">
        <f>SUM(D332:G332)</f>
        <v>375</v>
      </c>
      <c r="D332" s="1254">
        <f>SUM(D333:D334)</f>
        <v>375</v>
      </c>
      <c r="E332" s="1113">
        <f t="shared" ref="E332:G332" si="317">SUM(E333:E334)</f>
        <v>0</v>
      </c>
      <c r="F332" s="1113">
        <f t="shared" si="317"/>
        <v>0</v>
      </c>
      <c r="G332" s="1244">
        <f t="shared" si="317"/>
        <v>0</v>
      </c>
      <c r="H332" s="1029">
        <f>SUM(I332:L332)</f>
        <v>375</v>
      </c>
      <c r="I332" s="1254">
        <f t="shared" ref="I332:L332" si="318">SUM(I333:I334)</f>
        <v>375</v>
      </c>
      <c r="J332" s="1113">
        <f t="shared" si="318"/>
        <v>0</v>
      </c>
      <c r="K332" s="1113">
        <f t="shared" si="318"/>
        <v>0</v>
      </c>
      <c r="L332" s="1244">
        <f t="shared" si="318"/>
        <v>0</v>
      </c>
      <c r="M332" s="1029">
        <f>SUM(N332:Q332)</f>
        <v>489.7</v>
      </c>
      <c r="N332" s="1254">
        <v>489.7</v>
      </c>
      <c r="O332" s="1113">
        <f t="shared" ref="O332:Q332" si="319">SUM(O333:O334)</f>
        <v>0</v>
      </c>
      <c r="P332" s="1113">
        <f t="shared" si="319"/>
        <v>0</v>
      </c>
      <c r="Q332" s="1244">
        <f t="shared" si="319"/>
        <v>0</v>
      </c>
      <c r="R332" s="1043"/>
      <c r="S332" s="804"/>
    </row>
    <row r="333" spans="1:19" ht="24" x14ac:dyDescent="0.25">
      <c r="A333" s="879" t="s">
        <v>440</v>
      </c>
      <c r="B333" s="196" t="s">
        <v>258</v>
      </c>
      <c r="C333" s="1029">
        <f t="shared" si="302"/>
        <v>375</v>
      </c>
      <c r="D333" s="1113">
        <v>375</v>
      </c>
      <c r="E333" s="1254">
        <v>0</v>
      </c>
      <c r="F333" s="1113">
        <v>0</v>
      </c>
      <c r="G333" s="1244">
        <v>0</v>
      </c>
      <c r="H333" s="1029">
        <f t="shared" si="304"/>
        <v>375</v>
      </c>
      <c r="I333" s="1113">
        <v>375</v>
      </c>
      <c r="J333" s="1254">
        <v>0</v>
      </c>
      <c r="K333" s="1113">
        <v>0</v>
      </c>
      <c r="L333" s="1244">
        <v>0</v>
      </c>
      <c r="M333" s="1029">
        <f t="shared" si="306"/>
        <v>489.7</v>
      </c>
      <c r="N333" s="1113">
        <v>489.7</v>
      </c>
      <c r="O333" s="1254">
        <v>0</v>
      </c>
      <c r="P333" s="1113">
        <v>0</v>
      </c>
      <c r="Q333" s="1244">
        <v>0</v>
      </c>
      <c r="R333" s="1043"/>
      <c r="S333" s="804"/>
    </row>
    <row r="334" spans="1:19" ht="48" x14ac:dyDescent="0.25">
      <c r="A334" s="879" t="s">
        <v>441</v>
      </c>
      <c r="B334" s="196" t="s">
        <v>259</v>
      </c>
      <c r="C334" s="1029">
        <f>D334+E334</f>
        <v>0</v>
      </c>
      <c r="D334" s="1113">
        <v>0</v>
      </c>
      <c r="E334" s="1254">
        <v>0</v>
      </c>
      <c r="F334" s="1113">
        <v>0</v>
      </c>
      <c r="G334" s="1244">
        <v>0</v>
      </c>
      <c r="H334" s="1029">
        <f>I334+J334</f>
        <v>0</v>
      </c>
      <c r="I334" s="1113">
        <v>0</v>
      </c>
      <c r="J334" s="1254">
        <v>0</v>
      </c>
      <c r="K334" s="1113">
        <v>0</v>
      </c>
      <c r="L334" s="1244">
        <v>0</v>
      </c>
      <c r="M334" s="1029">
        <f>N334+O334</f>
        <v>0</v>
      </c>
      <c r="N334" s="1113">
        <v>0</v>
      </c>
      <c r="O334" s="1254">
        <v>0</v>
      </c>
      <c r="P334" s="1113">
        <v>0</v>
      </c>
      <c r="Q334" s="1244">
        <v>0</v>
      </c>
      <c r="R334" s="1043"/>
      <c r="S334" s="804"/>
    </row>
    <row r="335" spans="1:19" ht="24" x14ac:dyDescent="0.25">
      <c r="A335" s="879" t="s">
        <v>28</v>
      </c>
      <c r="B335" s="196" t="s">
        <v>255</v>
      </c>
      <c r="C335" s="1029">
        <f>SUM(D335:G335)</f>
        <v>0</v>
      </c>
      <c r="D335" s="1254">
        <v>0</v>
      </c>
      <c r="E335" s="1113">
        <v>0</v>
      </c>
      <c r="F335" s="1113">
        <v>0</v>
      </c>
      <c r="G335" s="1244">
        <v>0</v>
      </c>
      <c r="H335" s="1029">
        <f>SUM(I335:L335)</f>
        <v>0</v>
      </c>
      <c r="I335" s="1254">
        <v>0</v>
      </c>
      <c r="J335" s="1113">
        <f t="shared" ref="J335:L335" si="320">SUM(J336)</f>
        <v>0</v>
      </c>
      <c r="K335" s="1113">
        <f t="shared" si="320"/>
        <v>0</v>
      </c>
      <c r="L335" s="1244">
        <f t="shared" si="320"/>
        <v>0</v>
      </c>
      <c r="M335" s="1029">
        <f>SUM(N335:Q335)</f>
        <v>0</v>
      </c>
      <c r="N335" s="1254">
        <f t="shared" ref="N335:Q335" si="321">SUM(N336)</f>
        <v>0</v>
      </c>
      <c r="O335" s="1113">
        <f t="shared" si="321"/>
        <v>0</v>
      </c>
      <c r="P335" s="1113">
        <f t="shared" si="321"/>
        <v>0</v>
      </c>
      <c r="Q335" s="1244">
        <f t="shared" si="321"/>
        <v>0</v>
      </c>
      <c r="R335" s="1043"/>
      <c r="S335" s="804"/>
    </row>
    <row r="336" spans="1:19" ht="24" x14ac:dyDescent="0.25">
      <c r="A336" s="879" t="s">
        <v>29</v>
      </c>
      <c r="B336" s="196" t="s">
        <v>444</v>
      </c>
      <c r="C336" s="1029">
        <f>SUM(D336:G336)</f>
        <v>11</v>
      </c>
      <c r="D336" s="1254">
        <v>11</v>
      </c>
      <c r="E336" s="1113">
        <v>0</v>
      </c>
      <c r="F336" s="1113">
        <v>0</v>
      </c>
      <c r="G336" s="1244">
        <v>0</v>
      </c>
      <c r="H336" s="1029">
        <f>SUM(I336:L336)</f>
        <v>11</v>
      </c>
      <c r="I336" s="1254">
        <v>11</v>
      </c>
      <c r="J336" s="1113">
        <v>0</v>
      </c>
      <c r="K336" s="1113">
        <v>0</v>
      </c>
      <c r="L336" s="1244">
        <v>0</v>
      </c>
      <c r="M336" s="1029">
        <f>SUM(N336:Q336)</f>
        <v>0</v>
      </c>
      <c r="N336" s="1254">
        <v>0</v>
      </c>
      <c r="O336" s="1113">
        <v>0</v>
      </c>
      <c r="P336" s="1113">
        <v>0</v>
      </c>
      <c r="Q336" s="1244">
        <v>0</v>
      </c>
      <c r="R336" s="1043"/>
      <c r="S336" s="804"/>
    </row>
    <row r="337" spans="1:19" ht="24" x14ac:dyDescent="0.25">
      <c r="A337" s="855">
        <v>2</v>
      </c>
      <c r="B337" s="1024" t="s">
        <v>442</v>
      </c>
      <c r="C337" s="1029">
        <f t="shared" ref="C337:C338" si="322">SUM(D337:G337)</f>
        <v>1914.5</v>
      </c>
      <c r="D337" s="1254">
        <f>SUM(D338)</f>
        <v>0</v>
      </c>
      <c r="E337" s="1113">
        <f t="shared" ref="E337:G337" si="323">SUM(E338)</f>
        <v>1914.5</v>
      </c>
      <c r="F337" s="1113">
        <f t="shared" si="323"/>
        <v>0</v>
      </c>
      <c r="G337" s="1244">
        <f t="shared" si="323"/>
        <v>0</v>
      </c>
      <c r="H337" s="1029">
        <f t="shared" ref="H337:H338" si="324">SUM(I337:L337)</f>
        <v>1914.5</v>
      </c>
      <c r="I337" s="1254">
        <f t="shared" ref="I337:L337" si="325">SUM(I338)</f>
        <v>0</v>
      </c>
      <c r="J337" s="1113">
        <f t="shared" si="325"/>
        <v>1914.5</v>
      </c>
      <c r="K337" s="1113">
        <f t="shared" si="325"/>
        <v>0</v>
      </c>
      <c r="L337" s="1244">
        <f t="shared" si="325"/>
        <v>0</v>
      </c>
      <c r="M337" s="1029">
        <f t="shared" ref="M337:M338" si="326">SUM(N337:Q337)</f>
        <v>0</v>
      </c>
      <c r="N337" s="1254">
        <f t="shared" ref="N337:Q337" si="327">SUM(N338)</f>
        <v>0</v>
      </c>
      <c r="O337" s="1113">
        <f t="shared" si="327"/>
        <v>0</v>
      </c>
      <c r="P337" s="1113">
        <f t="shared" si="327"/>
        <v>0</v>
      </c>
      <c r="Q337" s="1244">
        <f t="shared" si="327"/>
        <v>0</v>
      </c>
      <c r="R337" s="1045"/>
      <c r="S337" s="804"/>
    </row>
    <row r="338" spans="1:19" ht="24" x14ac:dyDescent="0.25">
      <c r="A338" s="854" t="s">
        <v>34</v>
      </c>
      <c r="B338" s="196" t="s">
        <v>443</v>
      </c>
      <c r="C338" s="1029">
        <f t="shared" si="322"/>
        <v>1914.5</v>
      </c>
      <c r="D338" s="1254">
        <v>0</v>
      </c>
      <c r="E338" s="1113">
        <v>1914.5</v>
      </c>
      <c r="F338" s="1113">
        <v>0</v>
      </c>
      <c r="G338" s="1244">
        <v>0</v>
      </c>
      <c r="H338" s="1029">
        <f t="shared" si="324"/>
        <v>1914.5</v>
      </c>
      <c r="I338" s="1254">
        <v>0</v>
      </c>
      <c r="J338" s="1113">
        <v>1914.5</v>
      </c>
      <c r="K338" s="1113">
        <v>0</v>
      </c>
      <c r="L338" s="1244">
        <v>0</v>
      </c>
      <c r="M338" s="1029">
        <f t="shared" si="326"/>
        <v>0</v>
      </c>
      <c r="N338" s="1254">
        <v>0</v>
      </c>
      <c r="O338" s="1113">
        <v>0</v>
      </c>
      <c r="P338" s="1113">
        <v>0</v>
      </c>
      <c r="Q338" s="1244">
        <v>0</v>
      </c>
      <c r="R338" s="1043"/>
      <c r="S338" s="804"/>
    </row>
    <row r="339" spans="1:19" ht="15.75" thickBot="1" x14ac:dyDescent="0.3">
      <c r="A339" s="941"/>
      <c r="B339" s="921" t="s">
        <v>131</v>
      </c>
      <c r="C339" s="1041">
        <f>SUM(D339:G339)</f>
        <v>3244.5</v>
      </c>
      <c r="D339" s="1236">
        <f>D324+D329</f>
        <v>1330</v>
      </c>
      <c r="E339" s="1236">
        <f>E324+E329</f>
        <v>1914.5</v>
      </c>
      <c r="F339" s="1236">
        <f>F324+F329</f>
        <v>0</v>
      </c>
      <c r="G339" s="1237">
        <f>G324+G329</f>
        <v>0</v>
      </c>
      <c r="H339" s="1041">
        <f>SUM(I339:L339)</f>
        <v>3994.3</v>
      </c>
      <c r="I339" s="1236">
        <f>I324+I329</f>
        <v>2079.8000000000002</v>
      </c>
      <c r="J339" s="1236">
        <f>J324+J329</f>
        <v>1914.5</v>
      </c>
      <c r="K339" s="1236">
        <f>K324+K329</f>
        <v>0</v>
      </c>
      <c r="L339" s="1237">
        <f>L324+L329</f>
        <v>0</v>
      </c>
      <c r="M339" s="1041">
        <f>SUM(N339:Q339)</f>
        <v>1683.8</v>
      </c>
      <c r="N339" s="1236">
        <f>N324+N329</f>
        <v>1683.8</v>
      </c>
      <c r="O339" s="1236">
        <f>O324+O329</f>
        <v>0</v>
      </c>
      <c r="P339" s="1236">
        <f>P324+P329</f>
        <v>0</v>
      </c>
      <c r="Q339" s="1237">
        <f>Q324+Q329</f>
        <v>0</v>
      </c>
      <c r="R339" s="987">
        <f>N339/D339*100</f>
        <v>126.6015037593985</v>
      </c>
      <c r="S339" s="804"/>
    </row>
    <row r="340" spans="1:19" ht="19.5" thickBot="1" x14ac:dyDescent="0.3">
      <c r="A340" s="1511" t="s">
        <v>453</v>
      </c>
      <c r="B340" s="1512"/>
      <c r="C340" s="1512"/>
      <c r="D340" s="1512"/>
      <c r="E340" s="1512"/>
      <c r="F340" s="1512"/>
      <c r="G340" s="1512"/>
      <c r="H340" s="1512"/>
      <c r="I340" s="1512"/>
      <c r="J340" s="1512"/>
      <c r="K340" s="1512"/>
      <c r="L340" s="1512"/>
      <c r="M340" s="1512"/>
      <c r="N340" s="1512"/>
      <c r="O340" s="1512"/>
      <c r="P340" s="1512"/>
      <c r="Q340" s="1512"/>
      <c r="R340" s="1513"/>
      <c r="S340" s="1375" t="s">
        <v>368</v>
      </c>
    </row>
    <row r="341" spans="1:19" ht="36.75" x14ac:dyDescent="0.25">
      <c r="A341" s="1046">
        <v>1</v>
      </c>
      <c r="B341" s="971" t="s">
        <v>445</v>
      </c>
      <c r="C341" s="1247">
        <f t="shared" ref="C341:C342" si="328">SUM(D341:G341)</f>
        <v>0</v>
      </c>
      <c r="D341" s="1248">
        <v>0</v>
      </c>
      <c r="E341" s="1248">
        <v>0</v>
      </c>
      <c r="F341" s="1248">
        <v>0</v>
      </c>
      <c r="G341" s="1249">
        <v>0</v>
      </c>
      <c r="H341" s="1247">
        <f t="shared" ref="H341:H348" si="329">SUM(I341:L341)</f>
        <v>0</v>
      </c>
      <c r="I341" s="1248">
        <v>0</v>
      </c>
      <c r="J341" s="1248">
        <v>0</v>
      </c>
      <c r="K341" s="1248">
        <v>0</v>
      </c>
      <c r="L341" s="1249">
        <v>0</v>
      </c>
      <c r="M341" s="1247">
        <f t="shared" ref="M341:M349" si="330">SUM(N341:Q341)</f>
        <v>0</v>
      </c>
      <c r="N341" s="1248">
        <v>0</v>
      </c>
      <c r="O341" s="1248">
        <v>0</v>
      </c>
      <c r="P341" s="1248">
        <v>0</v>
      </c>
      <c r="Q341" s="1249">
        <v>0</v>
      </c>
      <c r="R341" s="890"/>
      <c r="S341" s="804"/>
    </row>
    <row r="342" spans="1:19" ht="24.75" x14ac:dyDescent="0.25">
      <c r="A342" s="853">
        <v>2</v>
      </c>
      <c r="B342" s="898" t="s">
        <v>446</v>
      </c>
      <c r="C342" s="1028">
        <f t="shared" si="328"/>
        <v>285</v>
      </c>
      <c r="D342" s="1115">
        <f>SUM(D343)</f>
        <v>30</v>
      </c>
      <c r="E342" s="1115">
        <f t="shared" ref="E342:G342" si="331">SUM(E343)</f>
        <v>255</v>
      </c>
      <c r="F342" s="1115">
        <f t="shared" si="331"/>
        <v>0</v>
      </c>
      <c r="G342" s="1257">
        <f t="shared" si="331"/>
        <v>0</v>
      </c>
      <c r="H342" s="1028">
        <f t="shared" si="329"/>
        <v>285</v>
      </c>
      <c r="I342" s="1115">
        <f t="shared" ref="I342:L342" si="332">SUM(I343)</f>
        <v>30</v>
      </c>
      <c r="J342" s="1115">
        <f t="shared" si="332"/>
        <v>255</v>
      </c>
      <c r="K342" s="1115">
        <f t="shared" si="332"/>
        <v>0</v>
      </c>
      <c r="L342" s="1257">
        <f t="shared" si="332"/>
        <v>0</v>
      </c>
      <c r="M342" s="1028">
        <f t="shared" si="330"/>
        <v>91</v>
      </c>
      <c r="N342" s="1115">
        <f t="shared" ref="N342:Q342" si="333">SUM(N343)</f>
        <v>9.5</v>
      </c>
      <c r="O342" s="1115">
        <f t="shared" si="333"/>
        <v>81.5</v>
      </c>
      <c r="P342" s="1115">
        <f t="shared" si="333"/>
        <v>0</v>
      </c>
      <c r="Q342" s="1257">
        <f t="shared" si="333"/>
        <v>0</v>
      </c>
      <c r="R342" s="986"/>
      <c r="S342" s="804"/>
    </row>
    <row r="343" spans="1:19" x14ac:dyDescent="0.25">
      <c r="A343" s="881" t="s">
        <v>34</v>
      </c>
      <c r="B343" s="54" t="s">
        <v>447</v>
      </c>
      <c r="C343" s="1029">
        <f>SUM(D343:G343)</f>
        <v>285</v>
      </c>
      <c r="D343" s="1113">
        <v>30</v>
      </c>
      <c r="E343" s="1113">
        <v>255</v>
      </c>
      <c r="F343" s="1113">
        <v>0</v>
      </c>
      <c r="G343" s="1244">
        <v>0</v>
      </c>
      <c r="H343" s="1029">
        <f t="shared" si="329"/>
        <v>285</v>
      </c>
      <c r="I343" s="1113">
        <v>30</v>
      </c>
      <c r="J343" s="1113">
        <v>255</v>
      </c>
      <c r="K343" s="1113">
        <v>0</v>
      </c>
      <c r="L343" s="1244">
        <v>0</v>
      </c>
      <c r="M343" s="1029">
        <f t="shared" si="330"/>
        <v>91</v>
      </c>
      <c r="N343" s="1113">
        <v>9.5</v>
      </c>
      <c r="O343" s="1113">
        <v>81.5</v>
      </c>
      <c r="P343" s="1113">
        <v>0</v>
      </c>
      <c r="Q343" s="1244">
        <v>0</v>
      </c>
      <c r="R343" s="986"/>
      <c r="S343" s="804"/>
    </row>
    <row r="344" spans="1:19" ht="48.75" x14ac:dyDescent="0.25">
      <c r="A344" s="853">
        <v>3</v>
      </c>
      <c r="B344" s="898" t="s">
        <v>448</v>
      </c>
      <c r="C344" s="1028">
        <f t="shared" ref="C344:C349" si="334">SUM(D344:G344)</f>
        <v>21</v>
      </c>
      <c r="D344" s="1115">
        <f>SUM(D345)</f>
        <v>21</v>
      </c>
      <c r="E344" s="1115">
        <f t="shared" ref="E344:G344" si="335">SUM(E345)</f>
        <v>0</v>
      </c>
      <c r="F344" s="1115">
        <f t="shared" si="335"/>
        <v>0</v>
      </c>
      <c r="G344" s="1257">
        <f t="shared" si="335"/>
        <v>0</v>
      </c>
      <c r="H344" s="1028">
        <f t="shared" si="329"/>
        <v>21</v>
      </c>
      <c r="I344" s="1115">
        <f t="shared" ref="I344:L344" si="336">SUM(I345)</f>
        <v>21</v>
      </c>
      <c r="J344" s="1115">
        <f t="shared" si="336"/>
        <v>0</v>
      </c>
      <c r="K344" s="1115">
        <f t="shared" si="336"/>
        <v>0</v>
      </c>
      <c r="L344" s="1257">
        <f t="shared" si="336"/>
        <v>0</v>
      </c>
      <c r="M344" s="1028">
        <f t="shared" si="330"/>
        <v>0</v>
      </c>
      <c r="N344" s="1115">
        <f t="shared" ref="N344:Q344" si="337">SUM(N345)</f>
        <v>0</v>
      </c>
      <c r="O344" s="1115">
        <f t="shared" si="337"/>
        <v>0</v>
      </c>
      <c r="P344" s="1115">
        <f t="shared" si="337"/>
        <v>0</v>
      </c>
      <c r="Q344" s="1257">
        <f t="shared" si="337"/>
        <v>0</v>
      </c>
      <c r="R344" s="986"/>
      <c r="S344" s="804"/>
    </row>
    <row r="345" spans="1:19" ht="24.75" x14ac:dyDescent="0.25">
      <c r="A345" s="881" t="s">
        <v>40</v>
      </c>
      <c r="B345" s="54" t="s">
        <v>449</v>
      </c>
      <c r="C345" s="1029">
        <f t="shared" si="334"/>
        <v>21</v>
      </c>
      <c r="D345" s="1113">
        <v>21</v>
      </c>
      <c r="E345" s="1113">
        <v>0</v>
      </c>
      <c r="F345" s="1113">
        <v>0</v>
      </c>
      <c r="G345" s="1244">
        <v>0</v>
      </c>
      <c r="H345" s="1029">
        <f t="shared" si="329"/>
        <v>21</v>
      </c>
      <c r="I345" s="1113">
        <v>21</v>
      </c>
      <c r="J345" s="1113">
        <v>0</v>
      </c>
      <c r="K345" s="1113">
        <v>0</v>
      </c>
      <c r="L345" s="1244">
        <v>0</v>
      </c>
      <c r="M345" s="1029">
        <f t="shared" si="330"/>
        <v>0</v>
      </c>
      <c r="N345" s="1113">
        <v>0</v>
      </c>
      <c r="O345" s="1113">
        <v>0</v>
      </c>
      <c r="P345" s="1113">
        <v>0</v>
      </c>
      <c r="Q345" s="1244">
        <v>0</v>
      </c>
      <c r="R345" s="1034"/>
      <c r="S345" s="804"/>
    </row>
    <row r="346" spans="1:19" ht="36.75" x14ac:dyDescent="0.25">
      <c r="A346" s="853">
        <v>4</v>
      </c>
      <c r="B346" s="898" t="s">
        <v>450</v>
      </c>
      <c r="C346" s="1028">
        <f t="shared" si="334"/>
        <v>0</v>
      </c>
      <c r="D346" s="1115">
        <f>SUM(D347)</f>
        <v>0</v>
      </c>
      <c r="E346" s="1115">
        <f t="shared" ref="E346:G346" si="338">SUM(E347)</f>
        <v>0</v>
      </c>
      <c r="F346" s="1115">
        <f t="shared" si="338"/>
        <v>0</v>
      </c>
      <c r="G346" s="1257">
        <f t="shared" si="338"/>
        <v>0</v>
      </c>
      <c r="H346" s="1028">
        <f t="shared" si="329"/>
        <v>0</v>
      </c>
      <c r="I346" s="1115">
        <f t="shared" ref="I346:L346" si="339">SUM(I347)</f>
        <v>0</v>
      </c>
      <c r="J346" s="1115">
        <f t="shared" si="339"/>
        <v>0</v>
      </c>
      <c r="K346" s="1115">
        <f t="shared" si="339"/>
        <v>0</v>
      </c>
      <c r="L346" s="1257">
        <f t="shared" si="339"/>
        <v>0</v>
      </c>
      <c r="M346" s="1028">
        <f t="shared" si="330"/>
        <v>0</v>
      </c>
      <c r="N346" s="1115">
        <f t="shared" ref="N346:Q346" si="340">SUM(N347)</f>
        <v>0</v>
      </c>
      <c r="O346" s="1115">
        <f t="shared" si="340"/>
        <v>0</v>
      </c>
      <c r="P346" s="1115">
        <f t="shared" si="340"/>
        <v>0</v>
      </c>
      <c r="Q346" s="1257">
        <f t="shared" si="340"/>
        <v>0</v>
      </c>
      <c r="R346" s="986"/>
      <c r="S346" s="804"/>
    </row>
    <row r="347" spans="1:19" ht="24.75" x14ac:dyDescent="0.25">
      <c r="A347" s="881" t="s">
        <v>50</v>
      </c>
      <c r="B347" s="54" t="s">
        <v>451</v>
      </c>
      <c r="C347" s="1029">
        <f t="shared" si="334"/>
        <v>0</v>
      </c>
      <c r="D347" s="1113">
        <v>0</v>
      </c>
      <c r="E347" s="1113">
        <v>0</v>
      </c>
      <c r="F347" s="1113">
        <v>0</v>
      </c>
      <c r="G347" s="1244">
        <v>0</v>
      </c>
      <c r="H347" s="1029">
        <f t="shared" si="329"/>
        <v>0</v>
      </c>
      <c r="I347" s="1113">
        <v>0</v>
      </c>
      <c r="J347" s="1113">
        <v>0</v>
      </c>
      <c r="K347" s="1113">
        <v>0</v>
      </c>
      <c r="L347" s="1244">
        <v>0</v>
      </c>
      <c r="M347" s="1029">
        <f t="shared" si="330"/>
        <v>0</v>
      </c>
      <c r="N347" s="1113">
        <v>0</v>
      </c>
      <c r="O347" s="1113">
        <v>0</v>
      </c>
      <c r="P347" s="1113">
        <v>0</v>
      </c>
      <c r="Q347" s="1244">
        <v>0</v>
      </c>
      <c r="R347" s="1034"/>
      <c r="S347" s="804"/>
    </row>
    <row r="348" spans="1:19" ht="24.75" x14ac:dyDescent="0.25">
      <c r="A348" s="853">
        <v>5</v>
      </c>
      <c r="B348" s="898" t="s">
        <v>452</v>
      </c>
      <c r="C348" s="1028">
        <f t="shared" si="334"/>
        <v>0</v>
      </c>
      <c r="D348" s="1115">
        <v>0</v>
      </c>
      <c r="E348" s="1115">
        <v>0</v>
      </c>
      <c r="F348" s="1115">
        <v>0</v>
      </c>
      <c r="G348" s="1257">
        <v>0</v>
      </c>
      <c r="H348" s="1028">
        <f t="shared" si="329"/>
        <v>0</v>
      </c>
      <c r="I348" s="1115">
        <v>0</v>
      </c>
      <c r="J348" s="1115">
        <v>0</v>
      </c>
      <c r="K348" s="1115">
        <v>0</v>
      </c>
      <c r="L348" s="1257">
        <v>0</v>
      </c>
      <c r="M348" s="1028">
        <f t="shared" si="330"/>
        <v>0</v>
      </c>
      <c r="N348" s="1115">
        <v>0</v>
      </c>
      <c r="O348" s="1115">
        <v>0</v>
      </c>
      <c r="P348" s="1115">
        <v>0</v>
      </c>
      <c r="Q348" s="1257">
        <v>0</v>
      </c>
      <c r="R348" s="986"/>
      <c r="S348" s="804"/>
    </row>
    <row r="349" spans="1:19" ht="16.5" thickBot="1" x14ac:dyDescent="0.3">
      <c r="A349" s="941"/>
      <c r="B349" s="1047" t="s">
        <v>131</v>
      </c>
      <c r="C349" s="1290">
        <f t="shared" si="334"/>
        <v>306</v>
      </c>
      <c r="D349" s="1291">
        <f>D341+D342+D344+D346+D348</f>
        <v>51</v>
      </c>
      <c r="E349" s="1292">
        <f t="shared" ref="E349:G349" si="341">E341+E342+E344+E346+E348</f>
        <v>255</v>
      </c>
      <c r="F349" s="1292">
        <f t="shared" si="341"/>
        <v>0</v>
      </c>
      <c r="G349" s="1293">
        <f t="shared" si="341"/>
        <v>0</v>
      </c>
      <c r="H349" s="1290">
        <f>SUM(I349:L349)</f>
        <v>306</v>
      </c>
      <c r="I349" s="1291">
        <f t="shared" ref="I349:L349" si="342">I341+I342+I344+I346+I348</f>
        <v>51</v>
      </c>
      <c r="J349" s="1292">
        <f t="shared" si="342"/>
        <v>255</v>
      </c>
      <c r="K349" s="1292">
        <f t="shared" si="342"/>
        <v>0</v>
      </c>
      <c r="L349" s="1293">
        <f t="shared" si="342"/>
        <v>0</v>
      </c>
      <c r="M349" s="1290">
        <f t="shared" si="330"/>
        <v>91</v>
      </c>
      <c r="N349" s="1291">
        <f t="shared" ref="N349:Q349" si="343">N341+N342+N344+N346+N348</f>
        <v>9.5</v>
      </c>
      <c r="O349" s="1292">
        <f t="shared" si="343"/>
        <v>81.5</v>
      </c>
      <c r="P349" s="1292">
        <f t="shared" si="343"/>
        <v>0</v>
      </c>
      <c r="Q349" s="1293">
        <f t="shared" si="343"/>
        <v>0</v>
      </c>
      <c r="R349" s="1048">
        <f>M349/C349*100</f>
        <v>29.738562091503269</v>
      </c>
      <c r="S349" s="804"/>
    </row>
    <row r="350" spans="1:19" ht="19.5" thickBot="1" x14ac:dyDescent="0.35">
      <c r="A350" s="1546" t="s">
        <v>363</v>
      </c>
      <c r="B350" s="1547"/>
      <c r="C350" s="1547"/>
      <c r="D350" s="1547"/>
      <c r="E350" s="1547"/>
      <c r="F350" s="1547"/>
      <c r="G350" s="1547"/>
      <c r="H350" s="1547"/>
      <c r="I350" s="1547"/>
      <c r="J350" s="1547"/>
      <c r="K350" s="1547"/>
      <c r="L350" s="1547"/>
      <c r="M350" s="1547"/>
      <c r="N350" s="1547"/>
      <c r="O350" s="1547"/>
      <c r="P350" s="1547"/>
      <c r="Q350" s="1547"/>
      <c r="R350" s="1548"/>
      <c r="S350" s="1375" t="s">
        <v>368</v>
      </c>
    </row>
    <row r="351" spans="1:19" x14ac:dyDescent="0.25">
      <c r="A351" s="1049"/>
      <c r="B351" s="1050" t="s">
        <v>215</v>
      </c>
      <c r="C351" s="1294">
        <f>SUM(D351:G351)</f>
        <v>22184.999999999996</v>
      </c>
      <c r="D351" s="1295">
        <f>SUM(D352:D359)</f>
        <v>85</v>
      </c>
      <c r="E351" s="1295">
        <f>SUM(E352:E359)</f>
        <v>22099.999999999996</v>
      </c>
      <c r="F351" s="1295">
        <f>SUM(F352:F359)</f>
        <v>0</v>
      </c>
      <c r="G351" s="1296">
        <f>SUM(G352:G359)</f>
        <v>0</v>
      </c>
      <c r="H351" s="1294">
        <f>SUM(I351:L351)</f>
        <v>22184.999999999996</v>
      </c>
      <c r="I351" s="1295">
        <f>SUM(I352:I359)</f>
        <v>85</v>
      </c>
      <c r="J351" s="1295">
        <f>SUM(J352:J359)</f>
        <v>22099.999999999996</v>
      </c>
      <c r="K351" s="1295">
        <f>SUM(K352:K359)</f>
        <v>0</v>
      </c>
      <c r="L351" s="1296">
        <f>SUM(L352:L359)</f>
        <v>0</v>
      </c>
      <c r="M351" s="1294">
        <f>SUM(N351:Q351)</f>
        <v>5001.1000000000004</v>
      </c>
      <c r="N351" s="1295">
        <f>SUM(N352:N359)</f>
        <v>155</v>
      </c>
      <c r="O351" s="1295">
        <f>SUM(O352:O359)</f>
        <v>4846.1000000000004</v>
      </c>
      <c r="P351" s="1295">
        <f>SUM(P352:P359)</f>
        <v>0</v>
      </c>
      <c r="Q351" s="1296">
        <f>SUM(Q352:Q359)</f>
        <v>0</v>
      </c>
      <c r="R351" s="1054"/>
      <c r="S351" s="804"/>
    </row>
    <row r="352" spans="1:19" x14ac:dyDescent="0.25">
      <c r="A352" s="882">
        <v>1</v>
      </c>
      <c r="B352" s="506" t="s">
        <v>219</v>
      </c>
      <c r="C352" s="1090">
        <v>0</v>
      </c>
      <c r="D352" s="1297">
        <v>0</v>
      </c>
      <c r="E352" s="1297">
        <v>0</v>
      </c>
      <c r="F352" s="1297">
        <v>0</v>
      </c>
      <c r="G352" s="1298">
        <v>0</v>
      </c>
      <c r="H352" s="1090">
        <v>0</v>
      </c>
      <c r="I352" s="1297">
        <v>0</v>
      </c>
      <c r="J352" s="1297">
        <v>0</v>
      </c>
      <c r="K352" s="1297">
        <v>0</v>
      </c>
      <c r="L352" s="1298">
        <v>0</v>
      </c>
      <c r="M352" s="1090">
        <v>0</v>
      </c>
      <c r="N352" s="1297">
        <v>0</v>
      </c>
      <c r="O352" s="1297">
        <v>0</v>
      </c>
      <c r="P352" s="1297">
        <v>0</v>
      </c>
      <c r="Q352" s="1298">
        <v>0</v>
      </c>
      <c r="R352" s="1055"/>
      <c r="S352" s="804"/>
    </row>
    <row r="353" spans="1:19" x14ac:dyDescent="0.25">
      <c r="A353" s="882">
        <v>2</v>
      </c>
      <c r="B353" s="506" t="s">
        <v>220</v>
      </c>
      <c r="C353" s="1090">
        <f t="shared" ref="C353:C359" si="344">D353+E353+F353+G353</f>
        <v>18946.3</v>
      </c>
      <c r="D353" s="1297">
        <v>85</v>
      </c>
      <c r="E353" s="1297">
        <v>18861.3</v>
      </c>
      <c r="F353" s="1297">
        <v>0</v>
      </c>
      <c r="G353" s="1298">
        <v>0</v>
      </c>
      <c r="H353" s="1090">
        <f t="shared" ref="H353:H359" si="345">I353+J353+K353+L353</f>
        <v>18946.3</v>
      </c>
      <c r="I353" s="1297">
        <v>85</v>
      </c>
      <c r="J353" s="1297">
        <v>18861.3</v>
      </c>
      <c r="K353" s="1297">
        <v>0</v>
      </c>
      <c r="L353" s="1298">
        <v>0</v>
      </c>
      <c r="M353" s="1090">
        <f t="shared" ref="M353:M359" si="346">N353+O353+P353+Q353</f>
        <v>2189.6999999999998</v>
      </c>
      <c r="N353" s="1297">
        <v>155</v>
      </c>
      <c r="O353" s="1297">
        <v>2034.7</v>
      </c>
      <c r="P353" s="1297">
        <v>0</v>
      </c>
      <c r="Q353" s="1298">
        <v>0</v>
      </c>
      <c r="R353" s="1055"/>
      <c r="S353" s="804"/>
    </row>
    <row r="354" spans="1:19" x14ac:dyDescent="0.25">
      <c r="A354" s="882">
        <v>3</v>
      </c>
      <c r="B354" s="506" t="s">
        <v>221</v>
      </c>
      <c r="C354" s="1090">
        <f t="shared" si="344"/>
        <v>2320.6</v>
      </c>
      <c r="D354" s="1297">
        <v>0</v>
      </c>
      <c r="E354" s="1297">
        <v>2320.6</v>
      </c>
      <c r="F354" s="1297">
        <v>0</v>
      </c>
      <c r="G354" s="1298">
        <v>0</v>
      </c>
      <c r="H354" s="1090">
        <f t="shared" si="345"/>
        <v>2320.6</v>
      </c>
      <c r="I354" s="1297">
        <v>0</v>
      </c>
      <c r="J354" s="1297">
        <v>2320.6</v>
      </c>
      <c r="K354" s="1297">
        <v>0</v>
      </c>
      <c r="L354" s="1298">
        <v>0</v>
      </c>
      <c r="M354" s="1090">
        <f t="shared" si="346"/>
        <v>2552.6</v>
      </c>
      <c r="N354" s="1297">
        <v>0</v>
      </c>
      <c r="O354" s="1297">
        <v>2552.6</v>
      </c>
      <c r="P354" s="1297">
        <v>0</v>
      </c>
      <c r="Q354" s="1298">
        <v>0</v>
      </c>
      <c r="R354" s="1055"/>
      <c r="S354" s="804"/>
    </row>
    <row r="355" spans="1:19" x14ac:dyDescent="0.25">
      <c r="A355" s="882">
        <v>4</v>
      </c>
      <c r="B355" s="506" t="s">
        <v>225</v>
      </c>
      <c r="C355" s="1090">
        <f t="shared" si="344"/>
        <v>0</v>
      </c>
      <c r="D355" s="1297">
        <v>0</v>
      </c>
      <c r="E355" s="1297">
        <v>0</v>
      </c>
      <c r="F355" s="1297">
        <v>0</v>
      </c>
      <c r="G355" s="1298">
        <v>0</v>
      </c>
      <c r="H355" s="1090">
        <f t="shared" si="345"/>
        <v>0</v>
      </c>
      <c r="I355" s="1297">
        <v>0</v>
      </c>
      <c r="J355" s="1297">
        <v>0</v>
      </c>
      <c r="K355" s="1297">
        <v>0</v>
      </c>
      <c r="L355" s="1298">
        <v>0</v>
      </c>
      <c r="M355" s="1090">
        <f t="shared" si="346"/>
        <v>0</v>
      </c>
      <c r="N355" s="1297"/>
      <c r="O355" s="1297">
        <v>0</v>
      </c>
      <c r="P355" s="1297">
        <v>0</v>
      </c>
      <c r="Q355" s="1298">
        <v>0</v>
      </c>
      <c r="R355" s="1055"/>
      <c r="S355" s="804"/>
    </row>
    <row r="356" spans="1:19" x14ac:dyDescent="0.25">
      <c r="A356" s="882">
        <v>5</v>
      </c>
      <c r="B356" s="507" t="s">
        <v>228</v>
      </c>
      <c r="C356" s="1090">
        <f t="shared" si="344"/>
        <v>918.1</v>
      </c>
      <c r="D356" s="1297">
        <v>0</v>
      </c>
      <c r="E356" s="1297">
        <v>918.1</v>
      </c>
      <c r="F356" s="1297">
        <v>0</v>
      </c>
      <c r="G356" s="1298">
        <v>0</v>
      </c>
      <c r="H356" s="1090">
        <f t="shared" si="345"/>
        <v>918.1</v>
      </c>
      <c r="I356" s="1297">
        <v>0</v>
      </c>
      <c r="J356" s="1297">
        <v>918.1</v>
      </c>
      <c r="K356" s="1297">
        <v>0</v>
      </c>
      <c r="L356" s="1298">
        <v>0</v>
      </c>
      <c r="M356" s="1090">
        <f t="shared" si="346"/>
        <v>258.8</v>
      </c>
      <c r="N356" s="1297">
        <v>0</v>
      </c>
      <c r="O356" s="1297">
        <v>258.8</v>
      </c>
      <c r="P356" s="1297">
        <v>0</v>
      </c>
      <c r="Q356" s="1298">
        <v>0</v>
      </c>
      <c r="R356" s="1055"/>
      <c r="S356" s="804"/>
    </row>
    <row r="357" spans="1:19" ht="39" x14ac:dyDescent="0.25">
      <c r="A357" s="882">
        <v>6</v>
      </c>
      <c r="B357" s="507" t="s">
        <v>226</v>
      </c>
      <c r="C357" s="1090">
        <f t="shared" si="344"/>
        <v>0</v>
      </c>
      <c r="D357" s="1297">
        <v>0</v>
      </c>
      <c r="E357" s="1297">
        <v>0</v>
      </c>
      <c r="F357" s="1297">
        <v>0</v>
      </c>
      <c r="G357" s="1298">
        <v>0</v>
      </c>
      <c r="H357" s="1090">
        <f t="shared" si="345"/>
        <v>0</v>
      </c>
      <c r="I357" s="1297">
        <v>0</v>
      </c>
      <c r="J357" s="1297">
        <v>0</v>
      </c>
      <c r="K357" s="1297">
        <v>0</v>
      </c>
      <c r="L357" s="1298">
        <v>0</v>
      </c>
      <c r="M357" s="1090">
        <f t="shared" si="346"/>
        <v>0</v>
      </c>
      <c r="N357" s="1297">
        <v>0</v>
      </c>
      <c r="O357" s="1297">
        <v>0</v>
      </c>
      <c r="P357" s="1297">
        <v>0</v>
      </c>
      <c r="Q357" s="1298">
        <v>0</v>
      </c>
      <c r="R357" s="1055"/>
      <c r="S357" s="804"/>
    </row>
    <row r="358" spans="1:19" ht="26.25" x14ac:dyDescent="0.25">
      <c r="A358" s="882">
        <v>7</v>
      </c>
      <c r="B358" s="507" t="s">
        <v>227</v>
      </c>
      <c r="C358" s="1090">
        <f t="shared" si="344"/>
        <v>0</v>
      </c>
      <c r="D358" s="1297">
        <v>0</v>
      </c>
      <c r="E358" s="1297">
        <v>0</v>
      </c>
      <c r="F358" s="1297">
        <v>0</v>
      </c>
      <c r="G358" s="1298">
        <v>0</v>
      </c>
      <c r="H358" s="1090">
        <f t="shared" si="345"/>
        <v>0</v>
      </c>
      <c r="I358" s="1297">
        <v>0</v>
      </c>
      <c r="J358" s="1297">
        <v>0</v>
      </c>
      <c r="K358" s="1297">
        <v>0</v>
      </c>
      <c r="L358" s="1298">
        <v>0</v>
      </c>
      <c r="M358" s="1090">
        <f t="shared" si="346"/>
        <v>0</v>
      </c>
      <c r="N358" s="1297">
        <v>0</v>
      </c>
      <c r="O358" s="1297">
        <v>0</v>
      </c>
      <c r="P358" s="1297">
        <v>0</v>
      </c>
      <c r="Q358" s="1298">
        <v>0</v>
      </c>
      <c r="R358" s="1055"/>
      <c r="S358" s="804"/>
    </row>
    <row r="359" spans="1:19" ht="26.25" x14ac:dyDescent="0.25">
      <c r="A359" s="882">
        <v>8</v>
      </c>
      <c r="B359" s="507" t="s">
        <v>227</v>
      </c>
      <c r="C359" s="1090">
        <f t="shared" si="344"/>
        <v>0</v>
      </c>
      <c r="D359" s="1297">
        <v>0</v>
      </c>
      <c r="E359" s="1297">
        <v>0</v>
      </c>
      <c r="F359" s="1297">
        <v>0</v>
      </c>
      <c r="G359" s="1298">
        <v>0</v>
      </c>
      <c r="H359" s="1090">
        <f t="shared" si="345"/>
        <v>0</v>
      </c>
      <c r="I359" s="1297">
        <v>0</v>
      </c>
      <c r="J359" s="1297">
        <v>0</v>
      </c>
      <c r="K359" s="1297">
        <v>0</v>
      </c>
      <c r="L359" s="1298">
        <v>0</v>
      </c>
      <c r="M359" s="1090">
        <f t="shared" si="346"/>
        <v>0</v>
      </c>
      <c r="N359" s="1297">
        <v>0</v>
      </c>
      <c r="O359" s="1297">
        <v>0</v>
      </c>
      <c r="P359" s="1297">
        <v>0</v>
      </c>
      <c r="Q359" s="1298">
        <v>0</v>
      </c>
      <c r="R359" s="1055"/>
      <c r="S359" s="804"/>
    </row>
    <row r="360" spans="1:19" x14ac:dyDescent="0.25">
      <c r="A360" s="883"/>
      <c r="B360" s="508" t="s">
        <v>216</v>
      </c>
      <c r="C360" s="1299">
        <f>D360+E360+F360+G360</f>
        <v>144</v>
      </c>
      <c r="D360" s="1300">
        <f>SUM(D361:D368)</f>
        <v>44</v>
      </c>
      <c r="E360" s="1300">
        <f t="shared" ref="E360:G360" si="347">SUM(E361:E368)</f>
        <v>100</v>
      </c>
      <c r="F360" s="1300">
        <f t="shared" si="347"/>
        <v>0</v>
      </c>
      <c r="G360" s="1301">
        <f t="shared" si="347"/>
        <v>0</v>
      </c>
      <c r="H360" s="1299">
        <f>I360+J360+K360+L360</f>
        <v>144</v>
      </c>
      <c r="I360" s="1300">
        <f t="shared" ref="I360:L360" si="348">SUM(I361:I368)</f>
        <v>44</v>
      </c>
      <c r="J360" s="1300">
        <f t="shared" si="348"/>
        <v>100</v>
      </c>
      <c r="K360" s="1300">
        <f t="shared" si="348"/>
        <v>0</v>
      </c>
      <c r="L360" s="1301">
        <f t="shared" si="348"/>
        <v>0</v>
      </c>
      <c r="M360" s="1299">
        <f>N360+O360+P360+Q360</f>
        <v>44</v>
      </c>
      <c r="N360" s="1300">
        <f t="shared" ref="N360:Q360" si="349">SUM(N361:N368)</f>
        <v>44</v>
      </c>
      <c r="O360" s="1300">
        <f t="shared" si="349"/>
        <v>0</v>
      </c>
      <c r="P360" s="1300">
        <f t="shared" si="349"/>
        <v>0</v>
      </c>
      <c r="Q360" s="1301">
        <f t="shared" si="349"/>
        <v>0</v>
      </c>
      <c r="R360" s="1056"/>
      <c r="S360" s="804"/>
    </row>
    <row r="361" spans="1:19" x14ac:dyDescent="0.25">
      <c r="A361" s="882">
        <v>1</v>
      </c>
      <c r="B361" s="506" t="s">
        <v>219</v>
      </c>
      <c r="C361" s="1090">
        <f>D361+G361</f>
        <v>0</v>
      </c>
      <c r="D361" s="1297">
        <v>0</v>
      </c>
      <c r="E361" s="1297">
        <v>0</v>
      </c>
      <c r="F361" s="1297">
        <v>0</v>
      </c>
      <c r="G361" s="1298">
        <v>0</v>
      </c>
      <c r="H361" s="1090">
        <f>I361+L361</f>
        <v>0</v>
      </c>
      <c r="I361" s="1297">
        <v>0</v>
      </c>
      <c r="J361" s="1297">
        <v>0</v>
      </c>
      <c r="K361" s="1297">
        <v>0</v>
      </c>
      <c r="L361" s="1298">
        <v>0</v>
      </c>
      <c r="M361" s="1090">
        <f>N361+Q361</f>
        <v>0</v>
      </c>
      <c r="N361" s="1297">
        <v>0</v>
      </c>
      <c r="O361" s="1297">
        <v>0</v>
      </c>
      <c r="P361" s="1297">
        <v>0</v>
      </c>
      <c r="Q361" s="1298">
        <v>0</v>
      </c>
      <c r="R361" s="1055"/>
      <c r="S361" s="804"/>
    </row>
    <row r="362" spans="1:19" x14ac:dyDescent="0.25">
      <c r="A362" s="882">
        <v>2</v>
      </c>
      <c r="B362" s="506" t="s">
        <v>220</v>
      </c>
      <c r="C362" s="1090">
        <f>D362+E362+F362</f>
        <v>0</v>
      </c>
      <c r="D362" s="1297">
        <v>0</v>
      </c>
      <c r="E362" s="1297">
        <v>0</v>
      </c>
      <c r="F362" s="1297">
        <v>0</v>
      </c>
      <c r="G362" s="1298">
        <v>0</v>
      </c>
      <c r="H362" s="1090">
        <f>I362+J362+K362</f>
        <v>0</v>
      </c>
      <c r="I362" s="1297">
        <v>0</v>
      </c>
      <c r="J362" s="1297">
        <v>0</v>
      </c>
      <c r="K362" s="1297">
        <v>0</v>
      </c>
      <c r="L362" s="1298">
        <v>0</v>
      </c>
      <c r="M362" s="1090">
        <f>N362+O362+P362</f>
        <v>0</v>
      </c>
      <c r="N362" s="1297">
        <v>0</v>
      </c>
      <c r="O362" s="1297">
        <v>0</v>
      </c>
      <c r="P362" s="1297">
        <v>0</v>
      </c>
      <c r="Q362" s="1298">
        <v>0</v>
      </c>
      <c r="R362" s="1055"/>
      <c r="S362" s="804"/>
    </row>
    <row r="363" spans="1:19" x14ac:dyDescent="0.25">
      <c r="A363" s="882">
        <v>3</v>
      </c>
      <c r="B363" s="506" t="s">
        <v>221</v>
      </c>
      <c r="C363" s="1090">
        <f>D363+E363+G363+F363</f>
        <v>0</v>
      </c>
      <c r="D363" s="1297">
        <v>0</v>
      </c>
      <c r="E363" s="1297">
        <v>0</v>
      </c>
      <c r="F363" s="1297">
        <v>0</v>
      </c>
      <c r="G363" s="1298">
        <v>0</v>
      </c>
      <c r="H363" s="1090">
        <f>I363+J363+L363+K363</f>
        <v>0</v>
      </c>
      <c r="I363" s="1297">
        <v>0</v>
      </c>
      <c r="J363" s="1297">
        <v>0</v>
      </c>
      <c r="K363" s="1297">
        <v>0</v>
      </c>
      <c r="L363" s="1298">
        <v>0</v>
      </c>
      <c r="M363" s="1090">
        <f>N363+O363+Q363+P363</f>
        <v>0</v>
      </c>
      <c r="N363" s="1297">
        <v>0</v>
      </c>
      <c r="O363" s="1297">
        <v>0</v>
      </c>
      <c r="P363" s="1297">
        <v>0</v>
      </c>
      <c r="Q363" s="1298">
        <v>0</v>
      </c>
      <c r="R363" s="1055"/>
      <c r="S363" s="804"/>
    </row>
    <row r="364" spans="1:19" x14ac:dyDescent="0.25">
      <c r="A364" s="882">
        <v>4</v>
      </c>
      <c r="B364" s="506" t="s">
        <v>225</v>
      </c>
      <c r="C364" s="1090">
        <f>D364+E364+F364+G364</f>
        <v>44</v>
      </c>
      <c r="D364" s="1297">
        <v>44</v>
      </c>
      <c r="E364" s="1297">
        <v>0</v>
      </c>
      <c r="F364" s="1297">
        <v>0</v>
      </c>
      <c r="G364" s="1298">
        <v>0</v>
      </c>
      <c r="H364" s="1090">
        <f>I364+J364+K364+L364</f>
        <v>44</v>
      </c>
      <c r="I364" s="1297">
        <v>44</v>
      </c>
      <c r="J364" s="1297">
        <v>0</v>
      </c>
      <c r="K364" s="1297">
        <v>0</v>
      </c>
      <c r="L364" s="1298">
        <v>0</v>
      </c>
      <c r="M364" s="1090">
        <f>N364+O364+P364+Q364</f>
        <v>44</v>
      </c>
      <c r="N364" s="1297">
        <v>44</v>
      </c>
      <c r="O364" s="1297">
        <v>0</v>
      </c>
      <c r="P364" s="1297">
        <v>0</v>
      </c>
      <c r="Q364" s="1298">
        <v>0</v>
      </c>
      <c r="R364" s="1055"/>
      <c r="S364" s="804"/>
    </row>
    <row r="365" spans="1:19" x14ac:dyDescent="0.25">
      <c r="A365" s="882">
        <v>5</v>
      </c>
      <c r="B365" s="507" t="s">
        <v>228</v>
      </c>
      <c r="C365" s="1090">
        <f t="shared" ref="C365:C367" si="350">D365+E365+F365</f>
        <v>100</v>
      </c>
      <c r="D365" s="1297">
        <v>0</v>
      </c>
      <c r="E365" s="1297">
        <v>100</v>
      </c>
      <c r="F365" s="1297">
        <v>0</v>
      </c>
      <c r="G365" s="1298">
        <v>0</v>
      </c>
      <c r="H365" s="1090">
        <f t="shared" ref="H365:H367" si="351">I365+J365+K365</f>
        <v>100</v>
      </c>
      <c r="I365" s="1297">
        <v>0</v>
      </c>
      <c r="J365" s="1297">
        <v>100</v>
      </c>
      <c r="K365" s="1297">
        <v>0</v>
      </c>
      <c r="L365" s="1298">
        <v>0</v>
      </c>
      <c r="M365" s="1090">
        <f t="shared" ref="M365:M367" si="352">N365+O365+P365</f>
        <v>0</v>
      </c>
      <c r="N365" s="1297">
        <v>0</v>
      </c>
      <c r="O365" s="1297">
        <v>0</v>
      </c>
      <c r="P365" s="1297">
        <v>0</v>
      </c>
      <c r="Q365" s="1298">
        <v>0</v>
      </c>
      <c r="R365" s="1055"/>
      <c r="S365" s="804"/>
    </row>
    <row r="366" spans="1:19" ht="39" x14ac:dyDescent="0.25">
      <c r="A366" s="882">
        <v>6</v>
      </c>
      <c r="B366" s="507" t="s">
        <v>226</v>
      </c>
      <c r="C366" s="1090">
        <f t="shared" si="350"/>
        <v>0</v>
      </c>
      <c r="D366" s="1297">
        <v>0</v>
      </c>
      <c r="E366" s="1297">
        <v>0</v>
      </c>
      <c r="F366" s="1297">
        <v>0</v>
      </c>
      <c r="G366" s="1298">
        <v>0</v>
      </c>
      <c r="H366" s="1090">
        <f t="shared" si="351"/>
        <v>0</v>
      </c>
      <c r="I366" s="1297">
        <v>0</v>
      </c>
      <c r="J366" s="1297">
        <v>0</v>
      </c>
      <c r="K366" s="1297">
        <v>0</v>
      </c>
      <c r="L366" s="1298">
        <v>0</v>
      </c>
      <c r="M366" s="1090">
        <f t="shared" si="352"/>
        <v>0</v>
      </c>
      <c r="N366" s="1297">
        <v>0</v>
      </c>
      <c r="O366" s="1297">
        <v>0</v>
      </c>
      <c r="P366" s="1297">
        <v>0</v>
      </c>
      <c r="Q366" s="1298">
        <v>0</v>
      </c>
      <c r="R366" s="1055"/>
      <c r="S366" s="804"/>
    </row>
    <row r="367" spans="1:19" ht="26.25" x14ac:dyDescent="0.25">
      <c r="A367" s="882">
        <v>7</v>
      </c>
      <c r="B367" s="507" t="s">
        <v>227</v>
      </c>
      <c r="C367" s="1090">
        <f t="shared" si="350"/>
        <v>0</v>
      </c>
      <c r="D367" s="1297">
        <v>0</v>
      </c>
      <c r="E367" s="1297">
        <v>0</v>
      </c>
      <c r="F367" s="1297">
        <v>0</v>
      </c>
      <c r="G367" s="1298">
        <v>0</v>
      </c>
      <c r="H367" s="1090">
        <f t="shared" si="351"/>
        <v>0</v>
      </c>
      <c r="I367" s="1297">
        <v>0</v>
      </c>
      <c r="J367" s="1297">
        <v>0</v>
      </c>
      <c r="K367" s="1297">
        <v>0</v>
      </c>
      <c r="L367" s="1298">
        <v>0</v>
      </c>
      <c r="M367" s="1090">
        <f t="shared" si="352"/>
        <v>0</v>
      </c>
      <c r="N367" s="1297">
        <v>0</v>
      </c>
      <c r="O367" s="1297">
        <v>0</v>
      </c>
      <c r="P367" s="1297">
        <v>0</v>
      </c>
      <c r="Q367" s="1298">
        <v>0</v>
      </c>
      <c r="R367" s="1055"/>
      <c r="S367" s="804"/>
    </row>
    <row r="368" spans="1:19" ht="26.25" x14ac:dyDescent="0.25">
      <c r="A368" s="882">
        <v>8</v>
      </c>
      <c r="B368" s="507" t="s">
        <v>227</v>
      </c>
      <c r="C368" s="1090">
        <f>D368+E368+F368+G368</f>
        <v>0</v>
      </c>
      <c r="D368" s="1297">
        <v>0</v>
      </c>
      <c r="E368" s="1297">
        <v>0</v>
      </c>
      <c r="F368" s="1297">
        <v>0</v>
      </c>
      <c r="G368" s="1298">
        <v>0</v>
      </c>
      <c r="H368" s="1090">
        <f>I368+J368+K368+L368</f>
        <v>0</v>
      </c>
      <c r="I368" s="1297">
        <v>0</v>
      </c>
      <c r="J368" s="1297">
        <v>0</v>
      </c>
      <c r="K368" s="1297">
        <v>0</v>
      </c>
      <c r="L368" s="1298">
        <v>0</v>
      </c>
      <c r="M368" s="1090">
        <f>N368+O368+P368+Q368</f>
        <v>0</v>
      </c>
      <c r="N368" s="1297">
        <v>0</v>
      </c>
      <c r="O368" s="1297">
        <v>0</v>
      </c>
      <c r="P368" s="1297">
        <v>0</v>
      </c>
      <c r="Q368" s="1298">
        <v>0</v>
      </c>
      <c r="R368" s="1055"/>
      <c r="S368" s="804"/>
    </row>
    <row r="369" spans="1:19" ht="16.5" thickBot="1" x14ac:dyDescent="0.3">
      <c r="A369" s="1051"/>
      <c r="B369" s="1052" t="s">
        <v>102</v>
      </c>
      <c r="C369" s="1302">
        <f>D369+E369+F369+G369</f>
        <v>22328.999999999996</v>
      </c>
      <c r="D369" s="1053">
        <f>D351+D360</f>
        <v>129</v>
      </c>
      <c r="E369" s="1053">
        <f>E351+E360</f>
        <v>22199.999999999996</v>
      </c>
      <c r="F369" s="1053">
        <f>F351+F360</f>
        <v>0</v>
      </c>
      <c r="G369" s="1303">
        <f>G351+G360</f>
        <v>0</v>
      </c>
      <c r="H369" s="1302">
        <f>I369+J369+K369+L369</f>
        <v>22328.999999999996</v>
      </c>
      <c r="I369" s="1053">
        <f>I351+I360</f>
        <v>129</v>
      </c>
      <c r="J369" s="1053">
        <f>J351+J360</f>
        <v>22199.999999999996</v>
      </c>
      <c r="K369" s="1053">
        <f>K351+K360</f>
        <v>0</v>
      </c>
      <c r="L369" s="1303">
        <f>L351+L360</f>
        <v>0</v>
      </c>
      <c r="M369" s="1302">
        <f>N369+O369+P369+Q369</f>
        <v>5045.1000000000004</v>
      </c>
      <c r="N369" s="1053">
        <f>N351+N360</f>
        <v>199</v>
      </c>
      <c r="O369" s="1053">
        <f>O351+O360</f>
        <v>4846.1000000000004</v>
      </c>
      <c r="P369" s="1053">
        <f>P351+P360</f>
        <v>0</v>
      </c>
      <c r="Q369" s="1303">
        <f>Q351+Q360</f>
        <v>0</v>
      </c>
      <c r="R369" s="1057">
        <f>M369/C369*100</f>
        <v>22.594383984952309</v>
      </c>
      <c r="S369" s="804"/>
    </row>
    <row r="370" spans="1:19" ht="19.5" thickBot="1" x14ac:dyDescent="0.35">
      <c r="A370" s="1508" t="s">
        <v>365</v>
      </c>
      <c r="B370" s="1509"/>
      <c r="C370" s="1509"/>
      <c r="D370" s="1509"/>
      <c r="E370" s="1509"/>
      <c r="F370" s="1509"/>
      <c r="G370" s="1509"/>
      <c r="H370" s="1509"/>
      <c r="I370" s="1509"/>
      <c r="J370" s="1509"/>
      <c r="K370" s="1509"/>
      <c r="L370" s="1509"/>
      <c r="M370" s="1509"/>
      <c r="N370" s="1509"/>
      <c r="O370" s="1509"/>
      <c r="P370" s="1509"/>
      <c r="Q370" s="1509"/>
      <c r="R370" s="1510"/>
      <c r="S370" s="1375" t="s">
        <v>368</v>
      </c>
    </row>
    <row r="371" spans="1:19" ht="84.75" x14ac:dyDescent="0.25">
      <c r="A371" s="1058">
        <v>1</v>
      </c>
      <c r="B371" s="1059" t="s">
        <v>328</v>
      </c>
      <c r="C371" s="1304">
        <f>SUM(D371:G371)</f>
        <v>30</v>
      </c>
      <c r="D371" s="1305">
        <v>30</v>
      </c>
      <c r="E371" s="1305">
        <v>0</v>
      </c>
      <c r="F371" s="1305">
        <v>0</v>
      </c>
      <c r="G371" s="1306">
        <v>0</v>
      </c>
      <c r="H371" s="1304">
        <f t="shared" ref="H371:H382" si="353">SUM(I371:L371)</f>
        <v>30</v>
      </c>
      <c r="I371" s="1305">
        <v>30</v>
      </c>
      <c r="J371" s="1305">
        <v>0</v>
      </c>
      <c r="K371" s="1305">
        <v>0</v>
      </c>
      <c r="L371" s="1306">
        <v>0</v>
      </c>
      <c r="M371" s="1304">
        <f t="shared" ref="M371:M382" si="354">SUM(N371:Q371)</f>
        <v>70</v>
      </c>
      <c r="N371" s="1305">
        <v>70</v>
      </c>
      <c r="O371" s="1305">
        <v>0</v>
      </c>
      <c r="P371" s="1305">
        <v>0</v>
      </c>
      <c r="Q371" s="1307">
        <v>0</v>
      </c>
      <c r="R371" s="1060"/>
      <c r="S371" s="804"/>
    </row>
    <row r="372" spans="1:19" ht="84.75" x14ac:dyDescent="0.25">
      <c r="A372" s="883">
        <v>2</v>
      </c>
      <c r="B372" s="54" t="s">
        <v>433</v>
      </c>
      <c r="C372" s="1308">
        <f t="shared" ref="C372:C381" si="355">SUM(D372:G372)</f>
        <v>20</v>
      </c>
      <c r="D372" s="1309">
        <v>20</v>
      </c>
      <c r="E372" s="1309">
        <v>0</v>
      </c>
      <c r="F372" s="1309">
        <v>0</v>
      </c>
      <c r="G372" s="1310">
        <v>0</v>
      </c>
      <c r="H372" s="1308">
        <f t="shared" si="353"/>
        <v>20</v>
      </c>
      <c r="I372" s="1309">
        <v>20</v>
      </c>
      <c r="J372" s="1309">
        <v>0</v>
      </c>
      <c r="K372" s="1309">
        <v>0</v>
      </c>
      <c r="L372" s="1310">
        <v>0</v>
      </c>
      <c r="M372" s="1308">
        <f t="shared" si="354"/>
        <v>0</v>
      </c>
      <c r="N372" s="1309">
        <v>0</v>
      </c>
      <c r="O372" s="1309">
        <v>0</v>
      </c>
      <c r="P372" s="1309">
        <v>0</v>
      </c>
      <c r="Q372" s="1311">
        <v>0</v>
      </c>
      <c r="R372" s="1061"/>
      <c r="S372" s="804"/>
    </row>
    <row r="373" spans="1:19" ht="72.75" x14ac:dyDescent="0.25">
      <c r="A373" s="883">
        <v>3</v>
      </c>
      <c r="B373" s="54" t="s">
        <v>341</v>
      </c>
      <c r="C373" s="1308">
        <f t="shared" si="355"/>
        <v>0</v>
      </c>
      <c r="D373" s="1309">
        <v>0</v>
      </c>
      <c r="E373" s="1309">
        <v>0</v>
      </c>
      <c r="F373" s="1309">
        <v>0</v>
      </c>
      <c r="G373" s="1310">
        <v>0</v>
      </c>
      <c r="H373" s="1308">
        <f t="shared" si="353"/>
        <v>0</v>
      </c>
      <c r="I373" s="1309">
        <v>0</v>
      </c>
      <c r="J373" s="1309">
        <v>0</v>
      </c>
      <c r="K373" s="1309">
        <v>0</v>
      </c>
      <c r="L373" s="1310">
        <v>0</v>
      </c>
      <c r="M373" s="1308">
        <f t="shared" si="354"/>
        <v>0</v>
      </c>
      <c r="N373" s="1309">
        <v>0</v>
      </c>
      <c r="O373" s="1309">
        <v>0</v>
      </c>
      <c r="P373" s="1309">
        <v>0</v>
      </c>
      <c r="Q373" s="1311">
        <v>0</v>
      </c>
      <c r="R373" s="1061"/>
      <c r="S373" s="804"/>
    </row>
    <row r="374" spans="1:19" ht="72.75" x14ac:dyDescent="0.25">
      <c r="A374" s="883">
        <v>4</v>
      </c>
      <c r="B374" s="54" t="s">
        <v>434</v>
      </c>
      <c r="C374" s="1308">
        <f t="shared" si="355"/>
        <v>70</v>
      </c>
      <c r="D374" s="1309">
        <v>70</v>
      </c>
      <c r="E374" s="1309">
        <v>0</v>
      </c>
      <c r="F374" s="1309">
        <v>0</v>
      </c>
      <c r="G374" s="1310">
        <v>0</v>
      </c>
      <c r="H374" s="1308">
        <f t="shared" si="353"/>
        <v>70</v>
      </c>
      <c r="I374" s="1309">
        <v>70</v>
      </c>
      <c r="J374" s="1309">
        <v>0</v>
      </c>
      <c r="K374" s="1309">
        <v>0</v>
      </c>
      <c r="L374" s="1310">
        <v>0</v>
      </c>
      <c r="M374" s="1308">
        <f t="shared" si="354"/>
        <v>0</v>
      </c>
      <c r="N374" s="1309">
        <v>0</v>
      </c>
      <c r="O374" s="1309">
        <v>0</v>
      </c>
      <c r="P374" s="1309">
        <v>0</v>
      </c>
      <c r="Q374" s="1311">
        <v>0</v>
      </c>
      <c r="R374" s="1061"/>
      <c r="S374" s="804"/>
    </row>
    <row r="375" spans="1:19" ht="96.75" x14ac:dyDescent="0.25">
      <c r="A375" s="883">
        <v>5</v>
      </c>
      <c r="B375" s="54" t="s">
        <v>342</v>
      </c>
      <c r="C375" s="1308">
        <f t="shared" si="355"/>
        <v>0</v>
      </c>
      <c r="D375" s="1309">
        <v>0</v>
      </c>
      <c r="E375" s="1309">
        <v>0</v>
      </c>
      <c r="F375" s="1309">
        <v>0</v>
      </c>
      <c r="G375" s="1310">
        <v>0</v>
      </c>
      <c r="H375" s="1308">
        <f t="shared" si="353"/>
        <v>0</v>
      </c>
      <c r="I375" s="1309">
        <v>0</v>
      </c>
      <c r="J375" s="1309">
        <v>0</v>
      </c>
      <c r="K375" s="1309">
        <v>0</v>
      </c>
      <c r="L375" s="1310">
        <v>0</v>
      </c>
      <c r="M375" s="1308">
        <f t="shared" si="354"/>
        <v>0</v>
      </c>
      <c r="N375" s="1309">
        <v>0</v>
      </c>
      <c r="O375" s="1309">
        <v>0</v>
      </c>
      <c r="P375" s="1309">
        <v>0</v>
      </c>
      <c r="Q375" s="1311">
        <v>0</v>
      </c>
      <c r="R375" s="1061"/>
      <c r="S375" s="804"/>
    </row>
    <row r="376" spans="1:19" ht="24.75" x14ac:dyDescent="0.25">
      <c r="A376" s="883">
        <v>6</v>
      </c>
      <c r="B376" s="54" t="s">
        <v>329</v>
      </c>
      <c r="C376" s="1308">
        <f t="shared" si="355"/>
        <v>0</v>
      </c>
      <c r="D376" s="1309">
        <v>0</v>
      </c>
      <c r="E376" s="1309">
        <v>0</v>
      </c>
      <c r="F376" s="1309">
        <v>0</v>
      </c>
      <c r="G376" s="1310">
        <v>0</v>
      </c>
      <c r="H376" s="1308">
        <f t="shared" si="353"/>
        <v>0</v>
      </c>
      <c r="I376" s="1309">
        <v>0</v>
      </c>
      <c r="J376" s="1309">
        <v>0</v>
      </c>
      <c r="K376" s="1309">
        <v>0</v>
      </c>
      <c r="L376" s="1310">
        <v>0</v>
      </c>
      <c r="M376" s="1308">
        <f t="shared" si="354"/>
        <v>0</v>
      </c>
      <c r="N376" s="1309">
        <v>0</v>
      </c>
      <c r="O376" s="1309">
        <v>0</v>
      </c>
      <c r="P376" s="1309">
        <v>0</v>
      </c>
      <c r="Q376" s="1311">
        <v>0</v>
      </c>
      <c r="R376" s="1061"/>
      <c r="S376" s="804"/>
    </row>
    <row r="377" spans="1:19" ht="48.75" x14ac:dyDescent="0.25">
      <c r="A377" s="883">
        <v>7</v>
      </c>
      <c r="B377" s="54" t="s">
        <v>343</v>
      </c>
      <c r="C377" s="1308">
        <f t="shared" si="355"/>
        <v>0</v>
      </c>
      <c r="D377" s="1309">
        <v>0</v>
      </c>
      <c r="E377" s="1309">
        <v>0</v>
      </c>
      <c r="F377" s="1309">
        <v>0</v>
      </c>
      <c r="G377" s="1310">
        <v>0</v>
      </c>
      <c r="H377" s="1308">
        <f t="shared" si="353"/>
        <v>0</v>
      </c>
      <c r="I377" s="1309">
        <v>0</v>
      </c>
      <c r="J377" s="1309">
        <v>0</v>
      </c>
      <c r="K377" s="1309">
        <v>0</v>
      </c>
      <c r="L377" s="1310">
        <v>0</v>
      </c>
      <c r="M377" s="1308">
        <f t="shared" si="354"/>
        <v>0</v>
      </c>
      <c r="N377" s="1309">
        <v>0</v>
      </c>
      <c r="O377" s="1309">
        <v>0</v>
      </c>
      <c r="P377" s="1309">
        <v>0</v>
      </c>
      <c r="Q377" s="1311">
        <v>0</v>
      </c>
      <c r="R377" s="1061"/>
      <c r="S377" s="804"/>
    </row>
    <row r="378" spans="1:19" ht="48.75" x14ac:dyDescent="0.25">
      <c r="A378" s="883">
        <v>8</v>
      </c>
      <c r="B378" s="54" t="s">
        <v>435</v>
      </c>
      <c r="C378" s="1308">
        <f t="shared" si="355"/>
        <v>0</v>
      </c>
      <c r="D378" s="1309">
        <v>0</v>
      </c>
      <c r="E378" s="1309">
        <v>0</v>
      </c>
      <c r="F378" s="1309">
        <v>0</v>
      </c>
      <c r="G378" s="1310">
        <v>0</v>
      </c>
      <c r="H378" s="1308">
        <f t="shared" si="353"/>
        <v>0</v>
      </c>
      <c r="I378" s="1309">
        <v>0</v>
      </c>
      <c r="J378" s="1309">
        <v>0</v>
      </c>
      <c r="K378" s="1309">
        <v>0</v>
      </c>
      <c r="L378" s="1310">
        <v>0</v>
      </c>
      <c r="M378" s="1308">
        <f t="shared" si="354"/>
        <v>0</v>
      </c>
      <c r="N378" s="1309">
        <v>0</v>
      </c>
      <c r="O378" s="1309">
        <v>0</v>
      </c>
      <c r="P378" s="1309">
        <v>0</v>
      </c>
      <c r="Q378" s="1311">
        <v>0</v>
      </c>
      <c r="R378" s="1061"/>
      <c r="S378" s="804"/>
    </row>
    <row r="379" spans="1:19" ht="24.75" x14ac:dyDescent="0.25">
      <c r="A379" s="883">
        <v>9</v>
      </c>
      <c r="B379" s="54" t="s">
        <v>261</v>
      </c>
      <c r="C379" s="1308">
        <f t="shared" si="355"/>
        <v>25</v>
      </c>
      <c r="D379" s="1309">
        <v>25</v>
      </c>
      <c r="E379" s="1309">
        <v>0</v>
      </c>
      <c r="F379" s="1309">
        <v>0</v>
      </c>
      <c r="G379" s="1310">
        <v>0</v>
      </c>
      <c r="H379" s="1308">
        <f t="shared" si="353"/>
        <v>25</v>
      </c>
      <c r="I379" s="1309">
        <v>25</v>
      </c>
      <c r="J379" s="1309">
        <v>0</v>
      </c>
      <c r="K379" s="1309">
        <v>0</v>
      </c>
      <c r="L379" s="1310">
        <v>0</v>
      </c>
      <c r="M379" s="1308">
        <f t="shared" si="354"/>
        <v>0</v>
      </c>
      <c r="N379" s="1309">
        <v>0</v>
      </c>
      <c r="O379" s="1309">
        <v>0</v>
      </c>
      <c r="P379" s="1309">
        <v>0</v>
      </c>
      <c r="Q379" s="1311">
        <v>0</v>
      </c>
      <c r="R379" s="1061"/>
      <c r="S379" s="804"/>
    </row>
    <row r="380" spans="1:19" ht="48.75" x14ac:dyDescent="0.25">
      <c r="A380" s="883">
        <v>10</v>
      </c>
      <c r="B380" s="54" t="s">
        <v>436</v>
      </c>
      <c r="C380" s="1308">
        <f t="shared" si="355"/>
        <v>10</v>
      </c>
      <c r="D380" s="1309">
        <v>10</v>
      </c>
      <c r="E380" s="1309">
        <v>0</v>
      </c>
      <c r="F380" s="1309">
        <v>0</v>
      </c>
      <c r="G380" s="1310">
        <v>0</v>
      </c>
      <c r="H380" s="1308">
        <f t="shared" si="353"/>
        <v>10</v>
      </c>
      <c r="I380" s="1309">
        <v>10</v>
      </c>
      <c r="J380" s="1309">
        <v>0</v>
      </c>
      <c r="K380" s="1309">
        <v>0</v>
      </c>
      <c r="L380" s="1310">
        <v>0</v>
      </c>
      <c r="M380" s="1308">
        <f t="shared" si="354"/>
        <v>0</v>
      </c>
      <c r="N380" s="1309">
        <v>0</v>
      </c>
      <c r="O380" s="1309">
        <v>0</v>
      </c>
      <c r="P380" s="1309">
        <v>0</v>
      </c>
      <c r="Q380" s="1311">
        <v>0</v>
      </c>
      <c r="R380" s="1061"/>
      <c r="S380" s="804"/>
    </row>
    <row r="381" spans="1:19" ht="24.75" x14ac:dyDescent="0.25">
      <c r="A381" s="883">
        <v>11</v>
      </c>
      <c r="B381" s="54" t="s">
        <v>297</v>
      </c>
      <c r="C381" s="1308">
        <f t="shared" si="355"/>
        <v>20</v>
      </c>
      <c r="D381" s="1309">
        <v>20</v>
      </c>
      <c r="E381" s="1309">
        <v>0</v>
      </c>
      <c r="F381" s="1309">
        <v>0</v>
      </c>
      <c r="G381" s="1310">
        <v>0</v>
      </c>
      <c r="H381" s="1308">
        <f t="shared" si="353"/>
        <v>20</v>
      </c>
      <c r="I381" s="1309">
        <v>20</v>
      </c>
      <c r="J381" s="1309">
        <v>0</v>
      </c>
      <c r="K381" s="1309">
        <v>0</v>
      </c>
      <c r="L381" s="1310">
        <v>0</v>
      </c>
      <c r="M381" s="1308">
        <f t="shared" si="354"/>
        <v>0</v>
      </c>
      <c r="N381" s="1309">
        <v>0</v>
      </c>
      <c r="O381" s="1309">
        <v>0</v>
      </c>
      <c r="P381" s="1309">
        <v>0</v>
      </c>
      <c r="Q381" s="1311">
        <v>0</v>
      </c>
      <c r="R381" s="1061"/>
      <c r="S381" s="804"/>
    </row>
    <row r="382" spans="1:19" ht="16.5" thickBot="1" x14ac:dyDescent="0.3">
      <c r="A382" s="1051"/>
      <c r="B382" s="1052" t="s">
        <v>102</v>
      </c>
      <c r="C382" s="1030">
        <f>D382</f>
        <v>175</v>
      </c>
      <c r="D382" s="1031">
        <f>SUM(D371:D381)</f>
        <v>175</v>
      </c>
      <c r="E382" s="1031">
        <f t="shared" ref="E382:G382" si="356">SUM(E371:E381)</f>
        <v>0</v>
      </c>
      <c r="F382" s="1031">
        <f t="shared" si="356"/>
        <v>0</v>
      </c>
      <c r="G382" s="1032">
        <f t="shared" si="356"/>
        <v>0</v>
      </c>
      <c r="H382" s="1030">
        <f t="shared" si="353"/>
        <v>175</v>
      </c>
      <c r="I382" s="1031">
        <f t="shared" ref="I382:L382" si="357">SUM(I371:I381)</f>
        <v>175</v>
      </c>
      <c r="J382" s="1031">
        <f t="shared" si="357"/>
        <v>0</v>
      </c>
      <c r="K382" s="1031">
        <f t="shared" si="357"/>
        <v>0</v>
      </c>
      <c r="L382" s="1032">
        <f t="shared" si="357"/>
        <v>0</v>
      </c>
      <c r="M382" s="1030">
        <f t="shared" si="354"/>
        <v>70</v>
      </c>
      <c r="N382" s="1031">
        <f t="shared" ref="N382:Q382" si="358">SUM(N371:N381)</f>
        <v>70</v>
      </c>
      <c r="O382" s="1031">
        <f t="shared" si="358"/>
        <v>0</v>
      </c>
      <c r="P382" s="1031">
        <f t="shared" si="358"/>
        <v>0</v>
      </c>
      <c r="Q382" s="1032">
        <f t="shared" si="358"/>
        <v>0</v>
      </c>
      <c r="R382" s="1057">
        <f>M382/C382*100</f>
        <v>40</v>
      </c>
      <c r="S382" s="804"/>
    </row>
    <row r="383" spans="1:19" ht="19.5" thickBot="1" x14ac:dyDescent="0.35">
      <c r="A383" s="1502" t="s">
        <v>366</v>
      </c>
      <c r="B383" s="1503"/>
      <c r="C383" s="1503"/>
      <c r="D383" s="1503"/>
      <c r="E383" s="1503"/>
      <c r="F383" s="1503"/>
      <c r="G383" s="1503"/>
      <c r="H383" s="1503"/>
      <c r="I383" s="1503"/>
      <c r="J383" s="1503"/>
      <c r="K383" s="1503"/>
      <c r="L383" s="1503"/>
      <c r="M383" s="1503"/>
      <c r="N383" s="1503"/>
      <c r="O383" s="1503"/>
      <c r="P383" s="1503"/>
      <c r="Q383" s="1503"/>
      <c r="R383" s="1504"/>
      <c r="S383" s="1375" t="s">
        <v>368</v>
      </c>
    </row>
    <row r="384" spans="1:19" ht="24.75" x14ac:dyDescent="0.25">
      <c r="A384" s="1062">
        <v>1</v>
      </c>
      <c r="B384" s="1063" t="s">
        <v>263</v>
      </c>
      <c r="C384" s="1312">
        <f t="shared" ref="C384:C390" si="359">SUM(D384:G384)</f>
        <v>33</v>
      </c>
      <c r="D384" s="1313">
        <f>SUM(D385:D387)</f>
        <v>33</v>
      </c>
      <c r="E384" s="1313">
        <f t="shared" ref="E384:G384" si="360">SUM(E385:E387)</f>
        <v>0</v>
      </c>
      <c r="F384" s="1313">
        <f t="shared" si="360"/>
        <v>0</v>
      </c>
      <c r="G384" s="1314">
        <f t="shared" si="360"/>
        <v>0</v>
      </c>
      <c r="H384" s="1312">
        <f t="shared" ref="H384:H398" si="361">SUM(I384:L384)</f>
        <v>33</v>
      </c>
      <c r="I384" s="1313">
        <f t="shared" ref="I384:L384" si="362">SUM(I385:I387)</f>
        <v>33</v>
      </c>
      <c r="J384" s="1313">
        <f t="shared" si="362"/>
        <v>0</v>
      </c>
      <c r="K384" s="1313">
        <f t="shared" si="362"/>
        <v>0</v>
      </c>
      <c r="L384" s="1314">
        <f t="shared" si="362"/>
        <v>0</v>
      </c>
      <c r="M384" s="1312">
        <f t="shared" ref="M384:M399" si="363">SUM(N384:Q384)</f>
        <v>25</v>
      </c>
      <c r="N384" s="1313">
        <f t="shared" ref="N384:Q384" si="364">SUM(N385:N387)</f>
        <v>25</v>
      </c>
      <c r="O384" s="1313">
        <f t="shared" si="364"/>
        <v>0</v>
      </c>
      <c r="P384" s="1313">
        <f t="shared" si="364"/>
        <v>0</v>
      </c>
      <c r="Q384" s="1314">
        <f t="shared" si="364"/>
        <v>0</v>
      </c>
      <c r="R384" s="1069"/>
      <c r="S384" s="804"/>
    </row>
    <row r="385" spans="1:19" ht="60.75" x14ac:dyDescent="0.25">
      <c r="A385" s="884" t="s">
        <v>27</v>
      </c>
      <c r="B385" s="1064" t="s">
        <v>302</v>
      </c>
      <c r="C385" s="1308">
        <f t="shared" si="359"/>
        <v>0</v>
      </c>
      <c r="D385" s="1309">
        <v>0</v>
      </c>
      <c r="E385" s="1309">
        <v>0</v>
      </c>
      <c r="F385" s="1309">
        <v>0</v>
      </c>
      <c r="G385" s="1310">
        <v>0</v>
      </c>
      <c r="H385" s="1308">
        <f t="shared" si="361"/>
        <v>0</v>
      </c>
      <c r="I385" s="1309">
        <v>0</v>
      </c>
      <c r="J385" s="1309">
        <v>0</v>
      </c>
      <c r="K385" s="1309">
        <v>0</v>
      </c>
      <c r="L385" s="1310">
        <v>0</v>
      </c>
      <c r="M385" s="1308">
        <f t="shared" si="363"/>
        <v>0</v>
      </c>
      <c r="N385" s="1309">
        <v>0</v>
      </c>
      <c r="O385" s="1309">
        <v>0</v>
      </c>
      <c r="P385" s="1309">
        <v>0</v>
      </c>
      <c r="Q385" s="1310">
        <v>0</v>
      </c>
      <c r="R385" s="1070"/>
      <c r="S385" s="804"/>
    </row>
    <row r="386" spans="1:19" ht="48.75" x14ac:dyDescent="0.25">
      <c r="A386" s="885" t="s">
        <v>29</v>
      </c>
      <c r="B386" s="1064" t="s">
        <v>695</v>
      </c>
      <c r="C386" s="1308">
        <f t="shared" si="359"/>
        <v>5</v>
      </c>
      <c r="D386" s="1309">
        <v>5</v>
      </c>
      <c r="E386" s="1309">
        <v>0</v>
      </c>
      <c r="F386" s="1309">
        <v>0</v>
      </c>
      <c r="G386" s="1310">
        <v>0</v>
      </c>
      <c r="H386" s="1308">
        <f t="shared" si="361"/>
        <v>5</v>
      </c>
      <c r="I386" s="1309">
        <v>5</v>
      </c>
      <c r="J386" s="1309">
        <v>0</v>
      </c>
      <c r="K386" s="1309">
        <v>0</v>
      </c>
      <c r="L386" s="1310">
        <v>0</v>
      </c>
      <c r="M386" s="1308">
        <f t="shared" si="363"/>
        <v>0</v>
      </c>
      <c r="N386" s="1309">
        <v>0</v>
      </c>
      <c r="O386" s="1309">
        <v>0</v>
      </c>
      <c r="P386" s="1309">
        <v>0</v>
      </c>
      <c r="Q386" s="1310">
        <v>0</v>
      </c>
      <c r="R386" s="1070"/>
      <c r="S386" s="804"/>
    </row>
    <row r="387" spans="1:19" ht="84.75" x14ac:dyDescent="0.25">
      <c r="A387" s="885" t="s">
        <v>400</v>
      </c>
      <c r="B387" s="1065" t="s">
        <v>264</v>
      </c>
      <c r="C387" s="1315">
        <f t="shared" si="359"/>
        <v>28</v>
      </c>
      <c r="D387" s="1272">
        <v>28</v>
      </c>
      <c r="E387" s="1272">
        <v>0</v>
      </c>
      <c r="F387" s="1272">
        <f t="shared" ref="F387:G387" si="365">SUM(F388:F391)</f>
        <v>0</v>
      </c>
      <c r="G387" s="1273">
        <f t="shared" si="365"/>
        <v>0</v>
      </c>
      <c r="H387" s="1315">
        <f t="shared" si="361"/>
        <v>28</v>
      </c>
      <c r="I387" s="1272">
        <v>28</v>
      </c>
      <c r="J387" s="1272">
        <f t="shared" ref="J387:L387" si="366">SUM(J388:J391)</f>
        <v>0</v>
      </c>
      <c r="K387" s="1272">
        <f t="shared" si="366"/>
        <v>0</v>
      </c>
      <c r="L387" s="1273">
        <f t="shared" si="366"/>
        <v>0</v>
      </c>
      <c r="M387" s="1315">
        <f t="shared" si="363"/>
        <v>25</v>
      </c>
      <c r="N387" s="1272">
        <f t="shared" ref="N387:Q387" si="367">SUM(N388:N391)</f>
        <v>25</v>
      </c>
      <c r="O387" s="1272">
        <f t="shared" si="367"/>
        <v>0</v>
      </c>
      <c r="P387" s="1272">
        <f t="shared" si="367"/>
        <v>0</v>
      </c>
      <c r="Q387" s="1273">
        <f t="shared" si="367"/>
        <v>0</v>
      </c>
      <c r="R387" s="1070"/>
      <c r="S387" s="804"/>
    </row>
    <row r="388" spans="1:19" ht="48.75" x14ac:dyDescent="0.25">
      <c r="A388" s="885" t="s">
        <v>485</v>
      </c>
      <c r="B388" s="1064" t="s">
        <v>486</v>
      </c>
      <c r="C388" s="1308">
        <f t="shared" si="359"/>
        <v>5</v>
      </c>
      <c r="D388" s="1309">
        <v>5</v>
      </c>
      <c r="E388" s="1309">
        <v>0</v>
      </c>
      <c r="F388" s="1309">
        <v>0</v>
      </c>
      <c r="G388" s="1310">
        <v>0</v>
      </c>
      <c r="H388" s="1308">
        <f t="shared" si="361"/>
        <v>5</v>
      </c>
      <c r="I388" s="1309">
        <v>5</v>
      </c>
      <c r="J388" s="1309">
        <v>0</v>
      </c>
      <c r="K388" s="1309">
        <v>0</v>
      </c>
      <c r="L388" s="1310">
        <v>0</v>
      </c>
      <c r="M388" s="1308">
        <f>SUM(N388:Q388)</f>
        <v>5</v>
      </c>
      <c r="N388" s="1309">
        <v>5</v>
      </c>
      <c r="O388" s="1309">
        <v>0</v>
      </c>
      <c r="P388" s="1309">
        <v>0</v>
      </c>
      <c r="Q388" s="1310">
        <v>0</v>
      </c>
      <c r="R388" s="1070"/>
      <c r="S388" s="804"/>
    </row>
    <row r="389" spans="1:19" ht="48.75" x14ac:dyDescent="0.25">
      <c r="A389" s="885" t="s">
        <v>487</v>
      </c>
      <c r="B389" s="1064" t="s">
        <v>712</v>
      </c>
      <c r="C389" s="1308">
        <f t="shared" si="359"/>
        <v>20</v>
      </c>
      <c r="D389" s="1309">
        <v>20</v>
      </c>
      <c r="E389" s="1309">
        <v>0</v>
      </c>
      <c r="F389" s="1309">
        <v>0</v>
      </c>
      <c r="G389" s="1310">
        <v>0</v>
      </c>
      <c r="H389" s="1308">
        <f t="shared" si="361"/>
        <v>20</v>
      </c>
      <c r="I389" s="1309">
        <v>20</v>
      </c>
      <c r="J389" s="1309">
        <v>0</v>
      </c>
      <c r="K389" s="1309">
        <v>0</v>
      </c>
      <c r="L389" s="1310">
        <v>0</v>
      </c>
      <c r="M389" s="1308">
        <f t="shared" si="363"/>
        <v>20</v>
      </c>
      <c r="N389" s="1309">
        <v>20</v>
      </c>
      <c r="O389" s="1309">
        <v>0</v>
      </c>
      <c r="P389" s="1309">
        <v>0</v>
      </c>
      <c r="Q389" s="1310">
        <v>0</v>
      </c>
      <c r="R389" s="1070"/>
      <c r="S389" s="804"/>
    </row>
    <row r="390" spans="1:19" ht="60.75" x14ac:dyDescent="0.25">
      <c r="A390" s="885" t="s">
        <v>489</v>
      </c>
      <c r="B390" s="1064" t="s">
        <v>490</v>
      </c>
      <c r="C390" s="1308">
        <f t="shared" si="359"/>
        <v>0</v>
      </c>
      <c r="D390" s="1309">
        <v>0</v>
      </c>
      <c r="E390" s="1309">
        <v>0</v>
      </c>
      <c r="F390" s="1309">
        <v>0</v>
      </c>
      <c r="G390" s="1310">
        <v>0</v>
      </c>
      <c r="H390" s="1308">
        <f t="shared" si="361"/>
        <v>0</v>
      </c>
      <c r="I390" s="1309">
        <v>0</v>
      </c>
      <c r="J390" s="1309">
        <v>0</v>
      </c>
      <c r="K390" s="1309">
        <v>0</v>
      </c>
      <c r="L390" s="1310">
        <v>0</v>
      </c>
      <c r="M390" s="1308">
        <f t="shared" si="363"/>
        <v>0</v>
      </c>
      <c r="N390" s="1309">
        <v>0</v>
      </c>
      <c r="O390" s="1309">
        <v>0</v>
      </c>
      <c r="P390" s="1309">
        <v>0</v>
      </c>
      <c r="Q390" s="1310">
        <v>0</v>
      </c>
      <c r="R390" s="1070"/>
      <c r="S390" s="804"/>
    </row>
    <row r="391" spans="1:19" ht="36.75" x14ac:dyDescent="0.25">
      <c r="A391" s="885" t="s">
        <v>491</v>
      </c>
      <c r="B391" s="1064" t="s">
        <v>492</v>
      </c>
      <c r="C391" s="1308">
        <f>SUM(D391:G391)</f>
        <v>3</v>
      </c>
      <c r="D391" s="1309">
        <v>3</v>
      </c>
      <c r="E391" s="1309">
        <v>0</v>
      </c>
      <c r="F391" s="1309">
        <v>0</v>
      </c>
      <c r="G391" s="1310">
        <v>0</v>
      </c>
      <c r="H391" s="1308">
        <f t="shared" si="361"/>
        <v>3</v>
      </c>
      <c r="I391" s="1309">
        <v>3</v>
      </c>
      <c r="J391" s="1309">
        <v>0</v>
      </c>
      <c r="K391" s="1309">
        <v>0</v>
      </c>
      <c r="L391" s="1310">
        <v>0</v>
      </c>
      <c r="M391" s="1308">
        <f t="shared" si="363"/>
        <v>0</v>
      </c>
      <c r="N391" s="1309">
        <v>0</v>
      </c>
      <c r="O391" s="1309">
        <v>0</v>
      </c>
      <c r="P391" s="1309">
        <v>0</v>
      </c>
      <c r="Q391" s="1310">
        <v>0</v>
      </c>
      <c r="R391" s="1070"/>
      <c r="S391" s="804"/>
    </row>
    <row r="392" spans="1:19" ht="48.75" x14ac:dyDescent="0.25">
      <c r="A392" s="884">
        <v>2</v>
      </c>
      <c r="B392" s="1065" t="s">
        <v>270</v>
      </c>
      <c r="C392" s="1315">
        <f t="shared" ref="C392:C399" si="368">SUM(D392:G392)</f>
        <v>3102.6</v>
      </c>
      <c r="D392" s="1272">
        <f>SUM(D393:D396)</f>
        <v>3102.6</v>
      </c>
      <c r="E392" s="1272">
        <f t="shared" ref="E392:G392" si="369">SUM(E393:E396)</f>
        <v>0</v>
      </c>
      <c r="F392" s="1272">
        <f t="shared" si="369"/>
        <v>0</v>
      </c>
      <c r="G392" s="1273">
        <f t="shared" si="369"/>
        <v>0</v>
      </c>
      <c r="H392" s="1315">
        <f t="shared" si="361"/>
        <v>3102.6</v>
      </c>
      <c r="I392" s="1272">
        <f t="shared" ref="I392:L392" si="370">SUM(I393:I396)</f>
        <v>3102.6</v>
      </c>
      <c r="J392" s="1272">
        <f t="shared" si="370"/>
        <v>0</v>
      </c>
      <c r="K392" s="1272">
        <f t="shared" si="370"/>
        <v>0</v>
      </c>
      <c r="L392" s="1273">
        <f t="shared" si="370"/>
        <v>0</v>
      </c>
      <c r="M392" s="1315">
        <f t="shared" si="363"/>
        <v>2290.5200000000004</v>
      </c>
      <c r="N392" s="1272">
        <f>SUM(N393:N396)</f>
        <v>2290.5200000000004</v>
      </c>
      <c r="O392" s="1272">
        <f t="shared" ref="O392:Q392" si="371">SUM(O393:O396)</f>
        <v>0</v>
      </c>
      <c r="P392" s="1272">
        <f t="shared" si="371"/>
        <v>0</v>
      </c>
      <c r="Q392" s="1273">
        <f t="shared" si="371"/>
        <v>0</v>
      </c>
      <c r="R392" s="1070"/>
      <c r="S392" s="804"/>
    </row>
    <row r="393" spans="1:19" ht="24.75" x14ac:dyDescent="0.25">
      <c r="A393" s="884" t="s">
        <v>34</v>
      </c>
      <c r="B393" s="1064" t="s">
        <v>307</v>
      </c>
      <c r="C393" s="1308">
        <f t="shared" si="368"/>
        <v>1164.5999999999999</v>
      </c>
      <c r="D393" s="1309">
        <v>1164.5999999999999</v>
      </c>
      <c r="E393" s="1309">
        <v>0</v>
      </c>
      <c r="F393" s="1309">
        <v>0</v>
      </c>
      <c r="G393" s="1310">
        <v>0</v>
      </c>
      <c r="H393" s="1308">
        <f t="shared" si="361"/>
        <v>1164.5999999999999</v>
      </c>
      <c r="I393" s="1309">
        <v>1164.5999999999999</v>
      </c>
      <c r="J393" s="1309">
        <v>0</v>
      </c>
      <c r="K393" s="1309">
        <v>0</v>
      </c>
      <c r="L393" s="1310">
        <v>0</v>
      </c>
      <c r="M393" s="1308">
        <f t="shared" si="363"/>
        <v>921.5</v>
      </c>
      <c r="N393" s="1309">
        <v>921.5</v>
      </c>
      <c r="O393" s="1309">
        <v>0</v>
      </c>
      <c r="P393" s="1309">
        <v>0</v>
      </c>
      <c r="Q393" s="1310">
        <v>0</v>
      </c>
      <c r="R393" s="1070"/>
      <c r="S393" s="804"/>
    </row>
    <row r="394" spans="1:19" ht="36.75" x14ac:dyDescent="0.25">
      <c r="A394" s="884" t="s">
        <v>115</v>
      </c>
      <c r="B394" s="1064" t="s">
        <v>308</v>
      </c>
      <c r="C394" s="1308">
        <f t="shared" si="368"/>
        <v>408</v>
      </c>
      <c r="D394" s="1309">
        <v>408</v>
      </c>
      <c r="E394" s="1309">
        <v>0</v>
      </c>
      <c r="F394" s="1309">
        <v>0</v>
      </c>
      <c r="G394" s="1310">
        <v>0</v>
      </c>
      <c r="H394" s="1308">
        <f t="shared" si="361"/>
        <v>408</v>
      </c>
      <c r="I394" s="1309">
        <v>408</v>
      </c>
      <c r="J394" s="1309">
        <v>0</v>
      </c>
      <c r="K394" s="1309">
        <v>0</v>
      </c>
      <c r="L394" s="1310">
        <v>0</v>
      </c>
      <c r="M394" s="1308">
        <f t="shared" si="363"/>
        <v>164.4</v>
      </c>
      <c r="N394" s="1309">
        <v>164.4</v>
      </c>
      <c r="O394" s="1309">
        <v>0</v>
      </c>
      <c r="P394" s="1309">
        <v>0</v>
      </c>
      <c r="Q394" s="1310">
        <v>0</v>
      </c>
      <c r="R394" s="1070"/>
      <c r="S394" s="804"/>
    </row>
    <row r="395" spans="1:19" ht="24.75" x14ac:dyDescent="0.25">
      <c r="A395" s="884" t="s">
        <v>116</v>
      </c>
      <c r="B395" s="1064" t="s">
        <v>369</v>
      </c>
      <c r="C395" s="1308">
        <f t="shared" si="368"/>
        <v>601.6</v>
      </c>
      <c r="D395" s="1309">
        <v>601.6</v>
      </c>
      <c r="E395" s="1309">
        <v>0</v>
      </c>
      <c r="F395" s="1309">
        <v>0</v>
      </c>
      <c r="G395" s="1310">
        <v>0</v>
      </c>
      <c r="H395" s="1308">
        <f t="shared" si="361"/>
        <v>601.6</v>
      </c>
      <c r="I395" s="1309">
        <v>601.6</v>
      </c>
      <c r="J395" s="1309">
        <v>0</v>
      </c>
      <c r="K395" s="1309">
        <v>0</v>
      </c>
      <c r="L395" s="1310">
        <v>0</v>
      </c>
      <c r="M395" s="1308">
        <f t="shared" si="363"/>
        <v>504.17</v>
      </c>
      <c r="N395" s="1309">
        <v>504.17</v>
      </c>
      <c r="O395" s="1309">
        <v>0</v>
      </c>
      <c r="P395" s="1309">
        <v>0</v>
      </c>
      <c r="Q395" s="1310">
        <v>0</v>
      </c>
      <c r="R395" s="1070"/>
      <c r="S395" s="804"/>
    </row>
    <row r="396" spans="1:19" ht="24.75" x14ac:dyDescent="0.25">
      <c r="A396" s="884" t="s">
        <v>117</v>
      </c>
      <c r="B396" s="1064" t="s">
        <v>310</v>
      </c>
      <c r="C396" s="1308">
        <f t="shared" si="368"/>
        <v>928.4</v>
      </c>
      <c r="D396" s="1309">
        <v>928.4</v>
      </c>
      <c r="E396" s="1309">
        <v>0</v>
      </c>
      <c r="F396" s="1309">
        <v>0</v>
      </c>
      <c r="G396" s="1310">
        <v>0</v>
      </c>
      <c r="H396" s="1308">
        <f t="shared" si="361"/>
        <v>928.4</v>
      </c>
      <c r="I396" s="1309">
        <v>928.4</v>
      </c>
      <c r="J396" s="1309">
        <v>0</v>
      </c>
      <c r="K396" s="1309">
        <v>0</v>
      </c>
      <c r="L396" s="1310">
        <v>0</v>
      </c>
      <c r="M396" s="1308">
        <f t="shared" si="363"/>
        <v>700.45</v>
      </c>
      <c r="N396" s="1309">
        <v>700.45</v>
      </c>
      <c r="O396" s="1309">
        <v>0</v>
      </c>
      <c r="P396" s="1309">
        <v>0</v>
      </c>
      <c r="Q396" s="1310">
        <v>0</v>
      </c>
      <c r="R396" s="1070"/>
      <c r="S396" s="804"/>
    </row>
    <row r="397" spans="1:19" ht="48.75" x14ac:dyDescent="0.25">
      <c r="A397" s="884">
        <v>3</v>
      </c>
      <c r="B397" s="1065" t="s">
        <v>265</v>
      </c>
      <c r="C397" s="1308">
        <f t="shared" si="368"/>
        <v>15</v>
      </c>
      <c r="D397" s="1309">
        <f>SUM(D398)</f>
        <v>15</v>
      </c>
      <c r="E397" s="1309">
        <f t="shared" ref="E397:G397" si="372">SUM(E398)</f>
        <v>0</v>
      </c>
      <c r="F397" s="1309">
        <f t="shared" si="372"/>
        <v>0</v>
      </c>
      <c r="G397" s="1310">
        <f t="shared" si="372"/>
        <v>0</v>
      </c>
      <c r="H397" s="1308">
        <f t="shared" si="361"/>
        <v>15</v>
      </c>
      <c r="I397" s="1309">
        <f t="shared" ref="I397:L397" si="373">SUM(I398)</f>
        <v>15</v>
      </c>
      <c r="J397" s="1309">
        <f t="shared" si="373"/>
        <v>0</v>
      </c>
      <c r="K397" s="1309">
        <f t="shared" si="373"/>
        <v>0</v>
      </c>
      <c r="L397" s="1310">
        <f t="shared" si="373"/>
        <v>0</v>
      </c>
      <c r="M397" s="1308">
        <f t="shared" si="363"/>
        <v>15</v>
      </c>
      <c r="N397" s="1309">
        <f t="shared" ref="N397:Q397" si="374">SUM(N398)</f>
        <v>15</v>
      </c>
      <c r="O397" s="1309">
        <f t="shared" si="374"/>
        <v>0</v>
      </c>
      <c r="P397" s="1309">
        <f t="shared" si="374"/>
        <v>0</v>
      </c>
      <c r="Q397" s="1310">
        <f t="shared" si="374"/>
        <v>0</v>
      </c>
      <c r="R397" s="1070"/>
      <c r="S397" s="804"/>
    </row>
    <row r="398" spans="1:19" ht="48.75" x14ac:dyDescent="0.25">
      <c r="A398" s="884"/>
      <c r="B398" s="1064" t="s">
        <v>271</v>
      </c>
      <c r="C398" s="1308">
        <f t="shared" si="368"/>
        <v>15</v>
      </c>
      <c r="D398" s="1309">
        <v>15</v>
      </c>
      <c r="E398" s="1309">
        <v>0</v>
      </c>
      <c r="F398" s="1309">
        <v>0</v>
      </c>
      <c r="G398" s="1310">
        <v>0</v>
      </c>
      <c r="H398" s="1308">
        <f t="shared" si="361"/>
        <v>15</v>
      </c>
      <c r="I398" s="1309">
        <v>15</v>
      </c>
      <c r="J398" s="1309">
        <v>0</v>
      </c>
      <c r="K398" s="1309">
        <v>0</v>
      </c>
      <c r="L398" s="1310">
        <v>0</v>
      </c>
      <c r="M398" s="1308">
        <f t="shared" si="363"/>
        <v>15</v>
      </c>
      <c r="N398" s="1309">
        <v>15</v>
      </c>
      <c r="O398" s="1309">
        <v>0</v>
      </c>
      <c r="P398" s="1309">
        <v>0</v>
      </c>
      <c r="Q398" s="1310">
        <v>0</v>
      </c>
      <c r="R398" s="1070"/>
      <c r="S398" s="804"/>
    </row>
    <row r="399" spans="1:19" ht="15.75" thickBot="1" x14ac:dyDescent="0.3">
      <c r="A399" s="1051"/>
      <c r="B399" s="921" t="s">
        <v>102</v>
      </c>
      <c r="C399" s="1066">
        <f t="shared" si="368"/>
        <v>3150.6</v>
      </c>
      <c r="D399" s="1067">
        <f>D384+D392+D397</f>
        <v>3150.6</v>
      </c>
      <c r="E399" s="1067">
        <f t="shared" ref="E399:G399" si="375">E384+E392+E397</f>
        <v>0</v>
      </c>
      <c r="F399" s="1067">
        <f t="shared" si="375"/>
        <v>0</v>
      </c>
      <c r="G399" s="1068">
        <f t="shared" si="375"/>
        <v>0</v>
      </c>
      <c r="H399" s="1066">
        <f>SUM(I399:L399)</f>
        <v>3150.6</v>
      </c>
      <c r="I399" s="1067">
        <f t="shared" ref="I399:L399" si="376">I384+I392+I397</f>
        <v>3150.6</v>
      </c>
      <c r="J399" s="1067">
        <f t="shared" si="376"/>
        <v>0</v>
      </c>
      <c r="K399" s="1067">
        <f t="shared" si="376"/>
        <v>0</v>
      </c>
      <c r="L399" s="1068">
        <f t="shared" si="376"/>
        <v>0</v>
      </c>
      <c r="M399" s="1066">
        <f t="shared" si="363"/>
        <v>2330.5200000000004</v>
      </c>
      <c r="N399" s="1067">
        <f t="shared" ref="N399:Q399" si="377">N384+N392+N397</f>
        <v>2330.5200000000004</v>
      </c>
      <c r="O399" s="1067">
        <f t="shared" si="377"/>
        <v>0</v>
      </c>
      <c r="P399" s="1067">
        <f t="shared" si="377"/>
        <v>0</v>
      </c>
      <c r="Q399" s="1068">
        <f t="shared" si="377"/>
        <v>0</v>
      </c>
      <c r="R399" s="1057"/>
      <c r="S399" s="804"/>
    </row>
    <row r="400" spans="1:19" ht="19.5" thickBot="1" x14ac:dyDescent="0.35">
      <c r="A400" s="1508" t="s">
        <v>493</v>
      </c>
      <c r="B400" s="1509"/>
      <c r="C400" s="1509"/>
      <c r="D400" s="1509"/>
      <c r="E400" s="1509"/>
      <c r="F400" s="1509"/>
      <c r="G400" s="1509"/>
      <c r="H400" s="1509"/>
      <c r="I400" s="1509"/>
      <c r="J400" s="1509"/>
      <c r="K400" s="1509"/>
      <c r="L400" s="1509"/>
      <c r="M400" s="1509"/>
      <c r="N400" s="1509"/>
      <c r="O400" s="1509"/>
      <c r="P400" s="1509"/>
      <c r="Q400" s="1509"/>
      <c r="R400" s="1510"/>
      <c r="S400" s="1375" t="s">
        <v>368</v>
      </c>
    </row>
    <row r="401" spans="1:19" x14ac:dyDescent="0.25">
      <c r="A401" s="1071">
        <v>1</v>
      </c>
      <c r="B401" s="971" t="s">
        <v>494</v>
      </c>
      <c r="C401" s="1304">
        <f>D401+E401+F401</f>
        <v>0</v>
      </c>
      <c r="D401" s="1305">
        <v>0</v>
      </c>
      <c r="E401" s="1305">
        <v>0</v>
      </c>
      <c r="F401" s="1305">
        <v>0</v>
      </c>
      <c r="G401" s="1306">
        <v>0</v>
      </c>
      <c r="H401" s="1304">
        <f>I401+J401+K401</f>
        <v>0</v>
      </c>
      <c r="I401" s="1305">
        <v>0</v>
      </c>
      <c r="J401" s="1305">
        <v>0</v>
      </c>
      <c r="K401" s="1305">
        <v>0</v>
      </c>
      <c r="L401" s="1306">
        <v>0</v>
      </c>
      <c r="M401" s="1304">
        <f>N401+O401+P401</f>
        <v>0</v>
      </c>
      <c r="N401" s="1305">
        <v>0</v>
      </c>
      <c r="O401" s="1305">
        <v>0</v>
      </c>
      <c r="P401" s="1305">
        <v>0</v>
      </c>
      <c r="Q401" s="1306">
        <v>0</v>
      </c>
      <c r="R401" s="1073"/>
      <c r="S401" s="804"/>
    </row>
    <row r="402" spans="1:19" ht="24.75" x14ac:dyDescent="0.25">
      <c r="A402" s="886">
        <v>2</v>
      </c>
      <c r="B402" s="898" t="s">
        <v>495</v>
      </c>
      <c r="C402" s="1308">
        <f>D402+E402+F402</f>
        <v>590.79999999999995</v>
      </c>
      <c r="D402" s="1309">
        <v>90.8</v>
      </c>
      <c r="E402" s="1309">
        <v>45</v>
      </c>
      <c r="F402" s="1309">
        <v>455</v>
      </c>
      <c r="G402" s="1310">
        <v>0</v>
      </c>
      <c r="H402" s="1308">
        <f>I402+J402+K402</f>
        <v>0</v>
      </c>
      <c r="I402" s="1309">
        <v>0</v>
      </c>
      <c r="J402" s="1309">
        <v>0</v>
      </c>
      <c r="K402" s="1309">
        <v>0</v>
      </c>
      <c r="L402" s="1310">
        <v>0</v>
      </c>
      <c r="M402" s="1308">
        <f>N402+O402+P402</f>
        <v>0</v>
      </c>
      <c r="N402" s="1309">
        <v>0</v>
      </c>
      <c r="O402" s="1309">
        <v>0</v>
      </c>
      <c r="P402" s="1309">
        <v>0</v>
      </c>
      <c r="Q402" s="1310">
        <v>0</v>
      </c>
      <c r="R402" s="1055"/>
      <c r="S402" s="804"/>
    </row>
    <row r="403" spans="1:19" ht="15.75" thickBot="1" x14ac:dyDescent="0.3">
      <c r="A403" s="1051"/>
      <c r="B403" s="1072" t="s">
        <v>102</v>
      </c>
      <c r="C403" s="1030">
        <f>SUM(D403:G403)</f>
        <v>590.79999999999995</v>
      </c>
      <c r="D403" s="1031">
        <f>D401+D402</f>
        <v>90.8</v>
      </c>
      <c r="E403" s="1031">
        <f>E401+E402</f>
        <v>45</v>
      </c>
      <c r="F403" s="1031">
        <f>F401+F402</f>
        <v>455</v>
      </c>
      <c r="G403" s="1032">
        <f>G401+G402</f>
        <v>0</v>
      </c>
      <c r="H403" s="1030">
        <f>SUM(I403:L403)</f>
        <v>0</v>
      </c>
      <c r="I403" s="1031">
        <f>I401+I402</f>
        <v>0</v>
      </c>
      <c r="J403" s="1031">
        <f>J401+J402</f>
        <v>0</v>
      </c>
      <c r="K403" s="1031">
        <f>K401+K402</f>
        <v>0</v>
      </c>
      <c r="L403" s="1032">
        <f>L401+L402</f>
        <v>0</v>
      </c>
      <c r="M403" s="1030">
        <f>SUM(N403:Q403)</f>
        <v>0</v>
      </c>
      <c r="N403" s="1031">
        <f>N401+N402</f>
        <v>0</v>
      </c>
      <c r="O403" s="1031">
        <f>O401+O402</f>
        <v>0</v>
      </c>
      <c r="P403" s="1031">
        <f>P401+P402</f>
        <v>0</v>
      </c>
      <c r="Q403" s="1032">
        <f>Q401+Q402</f>
        <v>0</v>
      </c>
      <c r="R403" s="1057"/>
      <c r="S403" s="804"/>
    </row>
    <row r="404" spans="1:19" ht="19.5" thickBot="1" x14ac:dyDescent="0.35">
      <c r="A404" s="1502" t="s">
        <v>411</v>
      </c>
      <c r="B404" s="1503"/>
      <c r="C404" s="1503"/>
      <c r="D404" s="1503"/>
      <c r="E404" s="1503"/>
      <c r="F404" s="1503"/>
      <c r="G404" s="1503"/>
      <c r="H404" s="1503"/>
      <c r="I404" s="1503"/>
      <c r="J404" s="1503"/>
      <c r="K404" s="1503"/>
      <c r="L404" s="1503"/>
      <c r="M404" s="1503"/>
      <c r="N404" s="1503"/>
      <c r="O404" s="1503"/>
      <c r="P404" s="1503"/>
      <c r="Q404" s="1503"/>
      <c r="R404" s="1504"/>
      <c r="S404" s="1375" t="s">
        <v>368</v>
      </c>
    </row>
    <row r="405" spans="1:19" ht="48.75" x14ac:dyDescent="0.25">
      <c r="A405" s="1074">
        <v>1</v>
      </c>
      <c r="B405" s="1075" t="s">
        <v>290</v>
      </c>
      <c r="C405" s="1304">
        <f>SUM(D405:G405)</f>
        <v>0</v>
      </c>
      <c r="D405" s="1316">
        <v>0</v>
      </c>
      <c r="E405" s="1316">
        <v>0</v>
      </c>
      <c r="F405" s="1316">
        <v>0</v>
      </c>
      <c r="G405" s="1317">
        <v>0</v>
      </c>
      <c r="H405" s="1304">
        <f>SUM(I405:L405)</f>
        <v>0</v>
      </c>
      <c r="I405" s="1316">
        <v>0</v>
      </c>
      <c r="J405" s="1316">
        <v>0</v>
      </c>
      <c r="K405" s="1316">
        <v>0</v>
      </c>
      <c r="L405" s="1317">
        <v>0</v>
      </c>
      <c r="M405" s="1304">
        <f>SUM(N405:Q405)</f>
        <v>0</v>
      </c>
      <c r="N405" s="1316">
        <v>0</v>
      </c>
      <c r="O405" s="1316">
        <v>0</v>
      </c>
      <c r="P405" s="1316">
        <v>0</v>
      </c>
      <c r="Q405" s="1317">
        <v>0</v>
      </c>
      <c r="R405" s="1077"/>
      <c r="S405" s="804"/>
    </row>
    <row r="406" spans="1:19" ht="60.75" x14ac:dyDescent="0.25">
      <c r="A406" s="775">
        <v>2</v>
      </c>
      <c r="B406" s="1076" t="s">
        <v>291</v>
      </c>
      <c r="C406" s="1308">
        <f>SUM(D406:G406)</f>
        <v>0</v>
      </c>
      <c r="D406" s="1277">
        <v>0</v>
      </c>
      <c r="E406" s="1277">
        <v>0</v>
      </c>
      <c r="F406" s="1277">
        <v>0</v>
      </c>
      <c r="G406" s="1278">
        <v>0</v>
      </c>
      <c r="H406" s="1308">
        <f>SUM(I406:L406)</f>
        <v>0</v>
      </c>
      <c r="I406" s="1277">
        <v>0</v>
      </c>
      <c r="J406" s="1277">
        <v>0</v>
      </c>
      <c r="K406" s="1277">
        <v>0</v>
      </c>
      <c r="L406" s="1278">
        <v>0</v>
      </c>
      <c r="M406" s="1308">
        <f>SUM(N406:Q406)</f>
        <v>0</v>
      </c>
      <c r="N406" s="1277">
        <v>0</v>
      </c>
      <c r="O406" s="1277">
        <v>0</v>
      </c>
      <c r="P406" s="1277">
        <v>0</v>
      </c>
      <c r="Q406" s="1278">
        <v>0</v>
      </c>
      <c r="R406" s="1078"/>
      <c r="S406" s="804"/>
    </row>
    <row r="407" spans="1:19" ht="16.5" thickBot="1" x14ac:dyDescent="0.3">
      <c r="A407" s="1051"/>
      <c r="B407" s="1052" t="s">
        <v>102</v>
      </c>
      <c r="C407" s="1030">
        <f>SUM(D407:G407)</f>
        <v>0</v>
      </c>
      <c r="D407" s="1031">
        <f>SUM(D405:D406)</f>
        <v>0</v>
      </c>
      <c r="E407" s="1031">
        <f t="shared" ref="E407:G407" si="378">SUM(E405:E406)</f>
        <v>0</v>
      </c>
      <c r="F407" s="1031">
        <f t="shared" si="378"/>
        <v>0</v>
      </c>
      <c r="G407" s="1032">
        <f t="shared" si="378"/>
        <v>0</v>
      </c>
      <c r="H407" s="1030">
        <f>SUM(I407:L407)</f>
        <v>0</v>
      </c>
      <c r="I407" s="1031">
        <f t="shared" ref="I407:L407" si="379">SUM(I405:I406)</f>
        <v>0</v>
      </c>
      <c r="J407" s="1031">
        <f t="shared" si="379"/>
        <v>0</v>
      </c>
      <c r="K407" s="1031">
        <f t="shared" si="379"/>
        <v>0</v>
      </c>
      <c r="L407" s="1032">
        <f t="shared" si="379"/>
        <v>0</v>
      </c>
      <c r="M407" s="1030">
        <f>SUM(N407:Q407)</f>
        <v>0</v>
      </c>
      <c r="N407" s="1031">
        <f t="shared" ref="N407:Q407" si="380">SUM(N405:N406)</f>
        <v>0</v>
      </c>
      <c r="O407" s="1031">
        <f t="shared" si="380"/>
        <v>0</v>
      </c>
      <c r="P407" s="1031">
        <f t="shared" si="380"/>
        <v>0</v>
      </c>
      <c r="Q407" s="1032">
        <f t="shared" si="380"/>
        <v>0</v>
      </c>
      <c r="R407" s="1057"/>
      <c r="S407" s="804"/>
    </row>
    <row r="408" spans="1:19" ht="19.5" thickBot="1" x14ac:dyDescent="0.35">
      <c r="A408" s="1505" t="s">
        <v>367</v>
      </c>
      <c r="B408" s="1506"/>
      <c r="C408" s="1506"/>
      <c r="D408" s="1506"/>
      <c r="E408" s="1506"/>
      <c r="F408" s="1506"/>
      <c r="G408" s="1506"/>
      <c r="H408" s="1506"/>
      <c r="I408" s="1506"/>
      <c r="J408" s="1506"/>
      <c r="K408" s="1506"/>
      <c r="L408" s="1506"/>
      <c r="M408" s="1506"/>
      <c r="N408" s="1506"/>
      <c r="O408" s="1506"/>
      <c r="P408" s="1506"/>
      <c r="Q408" s="1506"/>
      <c r="R408" s="1507"/>
      <c r="S408" s="1375" t="s">
        <v>368</v>
      </c>
    </row>
    <row r="409" spans="1:19" ht="49.5" x14ac:dyDescent="0.3">
      <c r="A409" s="1079" t="s">
        <v>26</v>
      </c>
      <c r="B409" s="1059" t="s">
        <v>496</v>
      </c>
      <c r="C409" s="1318">
        <v>0</v>
      </c>
      <c r="D409" s="1319">
        <v>0</v>
      </c>
      <c r="E409" s="1319">
        <v>0</v>
      </c>
      <c r="F409" s="1319">
        <v>0</v>
      </c>
      <c r="G409" s="1320">
        <v>0</v>
      </c>
      <c r="H409" s="1318">
        <v>0</v>
      </c>
      <c r="I409" s="1319">
        <v>0</v>
      </c>
      <c r="J409" s="1319">
        <v>0</v>
      </c>
      <c r="K409" s="1319">
        <v>0</v>
      </c>
      <c r="L409" s="1320">
        <v>0</v>
      </c>
      <c r="M409" s="1318">
        <v>0</v>
      </c>
      <c r="N409" s="1319">
        <v>0</v>
      </c>
      <c r="O409" s="1319">
        <v>0</v>
      </c>
      <c r="P409" s="1319">
        <v>0</v>
      </c>
      <c r="Q409" s="1320">
        <v>0</v>
      </c>
      <c r="R409" s="1084"/>
      <c r="S409" s="804"/>
    </row>
    <row r="410" spans="1:19" ht="85.5" x14ac:dyDescent="0.3">
      <c r="A410" s="887" t="s">
        <v>27</v>
      </c>
      <c r="B410" s="1080" t="s">
        <v>360</v>
      </c>
      <c r="C410" s="1205">
        <f>SUM(D410:G410)</f>
        <v>30</v>
      </c>
      <c r="D410" s="1204">
        <v>30</v>
      </c>
      <c r="E410" s="1204">
        <v>0</v>
      </c>
      <c r="F410" s="1204">
        <v>0</v>
      </c>
      <c r="G410" s="1321">
        <v>0</v>
      </c>
      <c r="H410" s="1205">
        <f>SUM(I410:L410)</f>
        <v>30</v>
      </c>
      <c r="I410" s="1204">
        <v>30</v>
      </c>
      <c r="J410" s="1204">
        <v>0</v>
      </c>
      <c r="K410" s="1204">
        <v>0</v>
      </c>
      <c r="L410" s="1321">
        <v>0</v>
      </c>
      <c r="M410" s="1205">
        <f>SUM(N410:Q410)</f>
        <v>0</v>
      </c>
      <c r="N410" s="1204">
        <v>0</v>
      </c>
      <c r="O410" s="1204">
        <v>0</v>
      </c>
      <c r="P410" s="1204">
        <v>0</v>
      </c>
      <c r="Q410" s="1321">
        <v>0</v>
      </c>
      <c r="R410" s="1085"/>
      <c r="S410" s="804"/>
    </row>
    <row r="411" spans="1:19" ht="37.5" x14ac:dyDescent="0.3">
      <c r="A411" s="888" t="s">
        <v>28</v>
      </c>
      <c r="B411" s="54" t="s">
        <v>497</v>
      </c>
      <c r="C411" s="1205">
        <v>0</v>
      </c>
      <c r="D411" s="1204">
        <v>0</v>
      </c>
      <c r="E411" s="1204">
        <v>0</v>
      </c>
      <c r="F411" s="1204">
        <v>0</v>
      </c>
      <c r="G411" s="1321">
        <v>0</v>
      </c>
      <c r="H411" s="1205">
        <v>0</v>
      </c>
      <c r="I411" s="1204">
        <v>0</v>
      </c>
      <c r="J411" s="1204">
        <v>0</v>
      </c>
      <c r="K411" s="1204">
        <v>0</v>
      </c>
      <c r="L411" s="1321">
        <v>0</v>
      </c>
      <c r="M411" s="1205">
        <v>0</v>
      </c>
      <c r="N411" s="1204">
        <v>0</v>
      </c>
      <c r="O411" s="1204">
        <v>0</v>
      </c>
      <c r="P411" s="1204">
        <v>0</v>
      </c>
      <c r="Q411" s="1321">
        <v>0</v>
      </c>
      <c r="R411" s="1085"/>
      <c r="S411" s="804"/>
    </row>
    <row r="412" spans="1:19" ht="36" x14ac:dyDescent="0.3">
      <c r="A412" s="888" t="s">
        <v>29</v>
      </c>
      <c r="B412" s="188" t="s">
        <v>498</v>
      </c>
      <c r="C412" s="1205">
        <v>0</v>
      </c>
      <c r="D412" s="1204">
        <v>0</v>
      </c>
      <c r="E412" s="1204">
        <v>0</v>
      </c>
      <c r="F412" s="1204">
        <v>0</v>
      </c>
      <c r="G412" s="1321">
        <v>0</v>
      </c>
      <c r="H412" s="1205">
        <v>0</v>
      </c>
      <c r="I412" s="1204">
        <v>0</v>
      </c>
      <c r="J412" s="1204">
        <v>0</v>
      </c>
      <c r="K412" s="1204">
        <v>0</v>
      </c>
      <c r="L412" s="1321">
        <v>0</v>
      </c>
      <c r="M412" s="1205">
        <v>0</v>
      </c>
      <c r="N412" s="1204">
        <v>0</v>
      </c>
      <c r="O412" s="1204">
        <v>0</v>
      </c>
      <c r="P412" s="1204">
        <v>0</v>
      </c>
      <c r="Q412" s="1321">
        <v>0</v>
      </c>
      <c r="R412" s="1085"/>
      <c r="S412" s="804"/>
    </row>
    <row r="413" spans="1:19" ht="61.5" x14ac:dyDescent="0.3">
      <c r="A413" s="888" t="s">
        <v>30</v>
      </c>
      <c r="B413" s="54" t="s">
        <v>499</v>
      </c>
      <c r="C413" s="1205">
        <v>0</v>
      </c>
      <c r="D413" s="1204">
        <v>0</v>
      </c>
      <c r="E413" s="1204">
        <v>0</v>
      </c>
      <c r="F413" s="1204">
        <v>0</v>
      </c>
      <c r="G413" s="1321">
        <v>0</v>
      </c>
      <c r="H413" s="1205">
        <v>0</v>
      </c>
      <c r="I413" s="1204">
        <v>0</v>
      </c>
      <c r="J413" s="1204">
        <v>0</v>
      </c>
      <c r="K413" s="1204">
        <v>0</v>
      </c>
      <c r="L413" s="1321">
        <v>0</v>
      </c>
      <c r="M413" s="1205">
        <v>0</v>
      </c>
      <c r="N413" s="1204">
        <v>0</v>
      </c>
      <c r="O413" s="1204">
        <v>0</v>
      </c>
      <c r="P413" s="1204">
        <v>0</v>
      </c>
      <c r="Q413" s="1321">
        <v>0</v>
      </c>
      <c r="R413" s="1085"/>
      <c r="S413" s="804"/>
    </row>
    <row r="414" spans="1:19" ht="37.5" x14ac:dyDescent="0.3">
      <c r="A414" s="888" t="s">
        <v>501</v>
      </c>
      <c r="B414" s="54" t="s">
        <v>500</v>
      </c>
      <c r="C414" s="1205">
        <v>0</v>
      </c>
      <c r="D414" s="1204">
        <v>0</v>
      </c>
      <c r="E414" s="1204">
        <v>0</v>
      </c>
      <c r="F414" s="1204">
        <v>0</v>
      </c>
      <c r="G414" s="1321">
        <v>0</v>
      </c>
      <c r="H414" s="1205">
        <v>0</v>
      </c>
      <c r="I414" s="1204">
        <v>0</v>
      </c>
      <c r="J414" s="1204">
        <v>0</v>
      </c>
      <c r="K414" s="1204">
        <v>0</v>
      </c>
      <c r="L414" s="1321">
        <v>0</v>
      </c>
      <c r="M414" s="1205">
        <v>0</v>
      </c>
      <c r="N414" s="1204">
        <v>0</v>
      </c>
      <c r="O414" s="1204">
        <v>0</v>
      </c>
      <c r="P414" s="1204">
        <v>0</v>
      </c>
      <c r="Q414" s="1321">
        <v>0</v>
      </c>
      <c r="R414" s="1085"/>
      <c r="S414" s="804"/>
    </row>
    <row r="415" spans="1:19" ht="16.5" thickBot="1" x14ac:dyDescent="0.3">
      <c r="A415" s="1051"/>
      <c r="B415" s="1052" t="s">
        <v>102</v>
      </c>
      <c r="C415" s="1081">
        <f>SUM(D415:G415)</f>
        <v>30</v>
      </c>
      <c r="D415" s="1082">
        <f>SUM(D409:D414)</f>
        <v>30</v>
      </c>
      <c r="E415" s="1082">
        <f t="shared" ref="E415:K415" si="381">SUM(E409:E414)</f>
        <v>0</v>
      </c>
      <c r="F415" s="1082">
        <f t="shared" si="381"/>
        <v>0</v>
      </c>
      <c r="G415" s="1083">
        <f t="shared" si="381"/>
        <v>0</v>
      </c>
      <c r="H415" s="1081">
        <f>SUM(I415:L415)</f>
        <v>30</v>
      </c>
      <c r="I415" s="1082">
        <f t="shared" si="381"/>
        <v>30</v>
      </c>
      <c r="J415" s="1082">
        <f t="shared" si="381"/>
        <v>0</v>
      </c>
      <c r="K415" s="1082">
        <f t="shared" si="381"/>
        <v>0</v>
      </c>
      <c r="L415" s="1083">
        <f>SUM(L409:L414)</f>
        <v>0</v>
      </c>
      <c r="M415" s="1081">
        <f>SUM(N415:Q415)</f>
        <v>0</v>
      </c>
      <c r="N415" s="1082">
        <f t="shared" ref="N415:Q415" si="382">SUM(N409:N414)</f>
        <v>0</v>
      </c>
      <c r="O415" s="1082">
        <f t="shared" si="382"/>
        <v>0</v>
      </c>
      <c r="P415" s="1082">
        <f t="shared" si="382"/>
        <v>0</v>
      </c>
      <c r="Q415" s="1083">
        <f t="shared" si="382"/>
        <v>0</v>
      </c>
      <c r="R415" s="1057"/>
      <c r="S415" s="804"/>
    </row>
    <row r="416" spans="1:19" ht="19.5" thickBot="1" x14ac:dyDescent="0.35">
      <c r="A416" s="1505" t="s">
        <v>364</v>
      </c>
      <c r="B416" s="1506"/>
      <c r="C416" s="1506"/>
      <c r="D416" s="1506"/>
      <c r="E416" s="1506"/>
      <c r="F416" s="1506"/>
      <c r="G416" s="1506"/>
      <c r="H416" s="1506"/>
      <c r="I416" s="1506"/>
      <c r="J416" s="1506"/>
      <c r="K416" s="1506"/>
      <c r="L416" s="1506"/>
      <c r="M416" s="1506"/>
      <c r="N416" s="1506"/>
      <c r="O416" s="1506"/>
      <c r="P416" s="1506"/>
      <c r="Q416" s="1506"/>
      <c r="R416" s="1507"/>
      <c r="S416" s="1375" t="s">
        <v>368</v>
      </c>
    </row>
    <row r="417" spans="1:19" ht="48.75" x14ac:dyDescent="0.25">
      <c r="A417" s="1086" t="s">
        <v>26</v>
      </c>
      <c r="B417" s="1059" t="s">
        <v>502</v>
      </c>
      <c r="C417" s="1304">
        <f>SUM(D417:G417)</f>
        <v>0</v>
      </c>
      <c r="D417" s="1316">
        <v>0</v>
      </c>
      <c r="E417" s="1316">
        <v>0</v>
      </c>
      <c r="F417" s="1316">
        <v>0</v>
      </c>
      <c r="G417" s="1317">
        <v>0</v>
      </c>
      <c r="H417" s="1304">
        <f>SUM(I417:L417)</f>
        <v>0</v>
      </c>
      <c r="I417" s="1322">
        <v>0</v>
      </c>
      <c r="J417" s="1322">
        <v>0</v>
      </c>
      <c r="K417" s="1322">
        <v>0</v>
      </c>
      <c r="L417" s="1317">
        <v>0</v>
      </c>
      <c r="M417" s="1304">
        <f>SUM(N417:Q417)</f>
        <v>0</v>
      </c>
      <c r="N417" s="1316">
        <v>0</v>
      </c>
      <c r="O417" s="1316">
        <v>0</v>
      </c>
      <c r="P417" s="1316">
        <v>0</v>
      </c>
      <c r="Q417" s="1317">
        <v>0</v>
      </c>
      <c r="R417" s="1077"/>
      <c r="S417" s="804"/>
    </row>
    <row r="418" spans="1:19" ht="24.75" x14ac:dyDescent="0.25">
      <c r="A418" s="889" t="s">
        <v>27</v>
      </c>
      <c r="B418" s="1080" t="s">
        <v>361</v>
      </c>
      <c r="C418" s="1308">
        <f t="shared" ref="C418:C421" si="383">SUM(D418:G418)</f>
        <v>10</v>
      </c>
      <c r="D418" s="1277">
        <v>10</v>
      </c>
      <c r="E418" s="1277">
        <v>0</v>
      </c>
      <c r="F418" s="1277">
        <v>0</v>
      </c>
      <c r="G418" s="1278">
        <v>0</v>
      </c>
      <c r="H418" s="1308">
        <f t="shared" ref="H418:H421" si="384">SUM(I418:L418)</f>
        <v>10</v>
      </c>
      <c r="I418" s="1254">
        <v>10</v>
      </c>
      <c r="J418" s="1254">
        <v>0</v>
      </c>
      <c r="K418" s="1254">
        <v>0</v>
      </c>
      <c r="L418" s="1278">
        <v>0</v>
      </c>
      <c r="M418" s="1308">
        <f t="shared" ref="M418:M421" si="385">SUM(N418:Q418)</f>
        <v>0</v>
      </c>
      <c r="N418" s="1277">
        <v>0</v>
      </c>
      <c r="O418" s="1277">
        <v>0</v>
      </c>
      <c r="P418" s="1277">
        <v>0</v>
      </c>
      <c r="Q418" s="1278">
        <v>0</v>
      </c>
      <c r="R418" s="1078"/>
      <c r="S418" s="804"/>
    </row>
    <row r="419" spans="1:19" ht="24.75" x14ac:dyDescent="0.25">
      <c r="A419" s="889" t="s">
        <v>28</v>
      </c>
      <c r="B419" s="54" t="s">
        <v>503</v>
      </c>
      <c r="C419" s="1308">
        <f t="shared" si="383"/>
        <v>0</v>
      </c>
      <c r="D419" s="1277">
        <v>0</v>
      </c>
      <c r="E419" s="1277">
        <v>0</v>
      </c>
      <c r="F419" s="1277">
        <v>0</v>
      </c>
      <c r="G419" s="1278">
        <v>0</v>
      </c>
      <c r="H419" s="1308">
        <f t="shared" si="384"/>
        <v>0</v>
      </c>
      <c r="I419" s="1254">
        <v>0</v>
      </c>
      <c r="J419" s="1254">
        <v>0</v>
      </c>
      <c r="K419" s="1254">
        <v>0</v>
      </c>
      <c r="L419" s="1278">
        <v>0</v>
      </c>
      <c r="M419" s="1308">
        <f t="shared" si="385"/>
        <v>0</v>
      </c>
      <c r="N419" s="1277">
        <v>0</v>
      </c>
      <c r="O419" s="1277">
        <v>0</v>
      </c>
      <c r="P419" s="1277">
        <v>0</v>
      </c>
      <c r="Q419" s="1278">
        <v>0</v>
      </c>
      <c r="R419" s="1078"/>
      <c r="S419" s="804"/>
    </row>
    <row r="420" spans="1:19" ht="36.75" x14ac:dyDescent="0.25">
      <c r="A420" s="889" t="s">
        <v>29</v>
      </c>
      <c r="B420" s="1080" t="s">
        <v>190</v>
      </c>
      <c r="C420" s="1308">
        <f t="shared" si="383"/>
        <v>60</v>
      </c>
      <c r="D420" s="1277">
        <v>60</v>
      </c>
      <c r="E420" s="1277">
        <v>0</v>
      </c>
      <c r="F420" s="1277">
        <v>0</v>
      </c>
      <c r="G420" s="1278">
        <v>0</v>
      </c>
      <c r="H420" s="1308">
        <f t="shared" si="384"/>
        <v>60</v>
      </c>
      <c r="I420" s="1254">
        <v>60</v>
      </c>
      <c r="J420" s="1254">
        <v>0</v>
      </c>
      <c r="K420" s="1254">
        <v>0</v>
      </c>
      <c r="L420" s="1278">
        <v>0</v>
      </c>
      <c r="M420" s="1308">
        <f t="shared" si="385"/>
        <v>0</v>
      </c>
      <c r="N420" s="1277">
        <v>0</v>
      </c>
      <c r="O420" s="1277">
        <v>0</v>
      </c>
      <c r="P420" s="1277">
        <v>0</v>
      </c>
      <c r="Q420" s="1278">
        <v>0</v>
      </c>
      <c r="R420" s="1078"/>
      <c r="S420" s="804"/>
    </row>
    <row r="421" spans="1:19" ht="36.75" x14ac:dyDescent="0.25">
      <c r="A421" s="889" t="s">
        <v>30</v>
      </c>
      <c r="B421" s="1080" t="s">
        <v>362</v>
      </c>
      <c r="C421" s="1308">
        <f t="shared" si="383"/>
        <v>10</v>
      </c>
      <c r="D421" s="1277">
        <v>10</v>
      </c>
      <c r="E421" s="1277">
        <v>0</v>
      </c>
      <c r="F421" s="1277">
        <v>0</v>
      </c>
      <c r="G421" s="1278">
        <v>0</v>
      </c>
      <c r="H421" s="1308">
        <f t="shared" si="384"/>
        <v>10</v>
      </c>
      <c r="I421" s="1254">
        <v>10</v>
      </c>
      <c r="J421" s="1254">
        <v>0</v>
      </c>
      <c r="K421" s="1254">
        <v>0</v>
      </c>
      <c r="L421" s="1278">
        <v>0</v>
      </c>
      <c r="M421" s="1308">
        <f t="shared" si="385"/>
        <v>0</v>
      </c>
      <c r="N421" s="1277">
        <v>0</v>
      </c>
      <c r="O421" s="1277">
        <v>0</v>
      </c>
      <c r="P421" s="1277">
        <v>0</v>
      </c>
      <c r="Q421" s="1278">
        <v>0</v>
      </c>
      <c r="R421" s="1078"/>
      <c r="S421" s="804"/>
    </row>
    <row r="422" spans="1:19" ht="15.75" thickBot="1" x14ac:dyDescent="0.3">
      <c r="A422" s="1087"/>
      <c r="B422" s="1072" t="s">
        <v>102</v>
      </c>
      <c r="C422" s="1081">
        <f>SUM(D422:G422)</f>
        <v>80</v>
      </c>
      <c r="D422" s="1082">
        <f>SUM(D417:D421)</f>
        <v>80</v>
      </c>
      <c r="E422" s="1082">
        <f t="shared" ref="E422:G422" si="386">SUM(E417:E421)</f>
        <v>0</v>
      </c>
      <c r="F422" s="1082">
        <f t="shared" si="386"/>
        <v>0</v>
      </c>
      <c r="G422" s="1083">
        <f t="shared" si="386"/>
        <v>0</v>
      </c>
      <c r="H422" s="1081">
        <f>SUM(I422:L422)</f>
        <v>80</v>
      </c>
      <c r="I422" s="1082">
        <f t="shared" ref="I422:L422" si="387">SUM(I417:I421)</f>
        <v>80</v>
      </c>
      <c r="J422" s="1082">
        <f t="shared" si="387"/>
        <v>0</v>
      </c>
      <c r="K422" s="1082">
        <f t="shared" si="387"/>
        <v>0</v>
      </c>
      <c r="L422" s="1083">
        <f t="shared" si="387"/>
        <v>0</v>
      </c>
      <c r="M422" s="1081">
        <f>SUM(N422:Q422)</f>
        <v>0</v>
      </c>
      <c r="N422" s="1082">
        <f t="shared" ref="N422:Q422" si="388">SUM(N417:N421)</f>
        <v>0</v>
      </c>
      <c r="O422" s="1082">
        <f t="shared" si="388"/>
        <v>0</v>
      </c>
      <c r="P422" s="1082">
        <f t="shared" si="388"/>
        <v>0</v>
      </c>
      <c r="Q422" s="1083">
        <f t="shared" si="388"/>
        <v>0</v>
      </c>
      <c r="R422" s="1057"/>
      <c r="S422" s="804"/>
    </row>
    <row r="423" spans="1:19" ht="19.5" thickBot="1" x14ac:dyDescent="0.35">
      <c r="A423" s="1508" t="s">
        <v>504</v>
      </c>
      <c r="B423" s="1530"/>
      <c r="C423" s="1530"/>
      <c r="D423" s="1530"/>
      <c r="E423" s="1530"/>
      <c r="F423" s="1530"/>
      <c r="G423" s="1530"/>
      <c r="H423" s="1530"/>
      <c r="I423" s="1530"/>
      <c r="J423" s="1530"/>
      <c r="K423" s="1530"/>
      <c r="L423" s="1530"/>
      <c r="M423" s="1530"/>
      <c r="N423" s="1530"/>
      <c r="O423" s="1530"/>
      <c r="P423" s="1530"/>
      <c r="Q423" s="1530"/>
      <c r="R423" s="1531"/>
      <c r="S423" s="804"/>
    </row>
    <row r="424" spans="1:19" ht="48" x14ac:dyDescent="0.25">
      <c r="A424" s="1086">
        <v>1</v>
      </c>
      <c r="B424" s="1088" t="s">
        <v>505</v>
      </c>
      <c r="C424" s="1304">
        <v>0</v>
      </c>
      <c r="D424" s="1305">
        <v>0</v>
      </c>
      <c r="E424" s="1305">
        <v>0</v>
      </c>
      <c r="F424" s="1305">
        <v>0</v>
      </c>
      <c r="G424" s="1306">
        <v>0</v>
      </c>
      <c r="H424" s="1304">
        <v>0</v>
      </c>
      <c r="I424" s="1305">
        <v>0</v>
      </c>
      <c r="J424" s="1305">
        <v>0</v>
      </c>
      <c r="K424" s="1305">
        <v>0</v>
      </c>
      <c r="L424" s="1306">
        <v>0</v>
      </c>
      <c r="M424" s="1304">
        <v>0</v>
      </c>
      <c r="N424" s="1305">
        <v>0</v>
      </c>
      <c r="O424" s="1305">
        <v>0</v>
      </c>
      <c r="P424" s="1305">
        <v>0</v>
      </c>
      <c r="Q424" s="1306">
        <v>0</v>
      </c>
      <c r="R424" s="1060"/>
      <c r="S424" s="804"/>
    </row>
    <row r="425" spans="1:19" ht="48.75" x14ac:dyDescent="0.25">
      <c r="A425" s="889">
        <v>2</v>
      </c>
      <c r="B425" s="54" t="s">
        <v>506</v>
      </c>
      <c r="C425" s="1308">
        <v>0</v>
      </c>
      <c r="D425" s="1309">
        <v>0</v>
      </c>
      <c r="E425" s="1309">
        <v>0</v>
      </c>
      <c r="F425" s="1309">
        <v>0</v>
      </c>
      <c r="G425" s="1310">
        <v>0</v>
      </c>
      <c r="H425" s="1308">
        <v>0</v>
      </c>
      <c r="I425" s="1309">
        <v>0</v>
      </c>
      <c r="J425" s="1309">
        <v>0</v>
      </c>
      <c r="K425" s="1309">
        <v>0</v>
      </c>
      <c r="L425" s="1310">
        <v>0</v>
      </c>
      <c r="M425" s="1308">
        <v>0</v>
      </c>
      <c r="N425" s="1309">
        <v>0</v>
      </c>
      <c r="O425" s="1309">
        <v>0</v>
      </c>
      <c r="P425" s="1309">
        <v>0</v>
      </c>
      <c r="Q425" s="1310">
        <v>0</v>
      </c>
      <c r="R425" s="1061"/>
      <c r="S425" s="804"/>
    </row>
    <row r="426" spans="1:19" ht="72" x14ac:dyDescent="0.25">
      <c r="A426" s="889">
        <v>3</v>
      </c>
      <c r="B426" s="1089" t="s">
        <v>507</v>
      </c>
      <c r="C426" s="1308">
        <v>0</v>
      </c>
      <c r="D426" s="1309">
        <v>0</v>
      </c>
      <c r="E426" s="1309">
        <v>0</v>
      </c>
      <c r="F426" s="1309">
        <v>0</v>
      </c>
      <c r="G426" s="1310">
        <v>0</v>
      </c>
      <c r="H426" s="1308">
        <v>0</v>
      </c>
      <c r="I426" s="1309">
        <v>0</v>
      </c>
      <c r="J426" s="1309">
        <v>0</v>
      </c>
      <c r="K426" s="1309">
        <v>0</v>
      </c>
      <c r="L426" s="1310">
        <v>0</v>
      </c>
      <c r="M426" s="1308">
        <v>0</v>
      </c>
      <c r="N426" s="1309">
        <v>0</v>
      </c>
      <c r="O426" s="1309">
        <v>0</v>
      </c>
      <c r="P426" s="1309">
        <v>0</v>
      </c>
      <c r="Q426" s="1310">
        <v>0</v>
      </c>
      <c r="R426" s="1061"/>
      <c r="S426" s="804"/>
    </row>
    <row r="427" spans="1:19" ht="24.75" x14ac:dyDescent="0.25">
      <c r="A427" s="889">
        <v>4</v>
      </c>
      <c r="B427" s="54" t="s">
        <v>508</v>
      </c>
      <c r="C427" s="1308">
        <v>0</v>
      </c>
      <c r="D427" s="1309">
        <v>0</v>
      </c>
      <c r="E427" s="1309">
        <v>0</v>
      </c>
      <c r="F427" s="1309">
        <v>0</v>
      </c>
      <c r="G427" s="1310">
        <v>0</v>
      </c>
      <c r="H427" s="1308">
        <v>0</v>
      </c>
      <c r="I427" s="1309">
        <v>0</v>
      </c>
      <c r="J427" s="1309">
        <v>0</v>
      </c>
      <c r="K427" s="1309">
        <v>0</v>
      </c>
      <c r="L427" s="1310">
        <v>0</v>
      </c>
      <c r="M427" s="1308">
        <v>0</v>
      </c>
      <c r="N427" s="1309">
        <v>0</v>
      </c>
      <c r="O427" s="1309">
        <v>0</v>
      </c>
      <c r="P427" s="1309">
        <v>0</v>
      </c>
      <c r="Q427" s="1310">
        <v>0</v>
      </c>
      <c r="R427" s="1061"/>
      <c r="S427" s="804"/>
    </row>
    <row r="428" spans="1:19" ht="72.75" x14ac:dyDescent="0.25">
      <c r="A428" s="889">
        <v>5</v>
      </c>
      <c r="B428" s="54" t="s">
        <v>509</v>
      </c>
      <c r="C428" s="1308">
        <v>0</v>
      </c>
      <c r="D428" s="1309">
        <v>0</v>
      </c>
      <c r="E428" s="1309">
        <v>0</v>
      </c>
      <c r="F428" s="1309">
        <v>0</v>
      </c>
      <c r="G428" s="1310">
        <v>0</v>
      </c>
      <c r="H428" s="1308">
        <v>0</v>
      </c>
      <c r="I428" s="1309">
        <v>0</v>
      </c>
      <c r="J428" s="1309">
        <v>0</v>
      </c>
      <c r="K428" s="1309">
        <v>0</v>
      </c>
      <c r="L428" s="1310">
        <v>0</v>
      </c>
      <c r="M428" s="1308">
        <v>0</v>
      </c>
      <c r="N428" s="1309">
        <v>0</v>
      </c>
      <c r="O428" s="1309">
        <v>0</v>
      </c>
      <c r="P428" s="1309">
        <v>0</v>
      </c>
      <c r="Q428" s="1310">
        <v>0</v>
      </c>
      <c r="R428" s="1061"/>
      <c r="S428" s="804"/>
    </row>
    <row r="429" spans="1:19" ht="15.75" thickBot="1" x14ac:dyDescent="0.3">
      <c r="A429" s="1087"/>
      <c r="B429" s="1072" t="s">
        <v>102</v>
      </c>
      <c r="C429" s="1081">
        <f>SUM(D429:G429)</f>
        <v>0</v>
      </c>
      <c r="D429" s="1082">
        <f>SUM(D424:D428)</f>
        <v>0</v>
      </c>
      <c r="E429" s="1082">
        <f t="shared" ref="E429:G429" si="389">SUM(E424:E428)</f>
        <v>0</v>
      </c>
      <c r="F429" s="1082">
        <f t="shared" si="389"/>
        <v>0</v>
      </c>
      <c r="G429" s="1083">
        <f t="shared" si="389"/>
        <v>0</v>
      </c>
      <c r="H429" s="1081">
        <f>SUM(I429:L429)</f>
        <v>0</v>
      </c>
      <c r="I429" s="1082">
        <f t="shared" ref="I429:L429" si="390">SUM(I424:I428)</f>
        <v>0</v>
      </c>
      <c r="J429" s="1082">
        <f t="shared" si="390"/>
        <v>0</v>
      </c>
      <c r="K429" s="1082">
        <f t="shared" si="390"/>
        <v>0</v>
      </c>
      <c r="L429" s="1083">
        <f t="shared" si="390"/>
        <v>0</v>
      </c>
      <c r="M429" s="1081">
        <f>SUM(N429:Q429)</f>
        <v>0</v>
      </c>
      <c r="N429" s="1082">
        <f t="shared" ref="N429:Q429" si="391">SUM(N424:N428)</f>
        <v>0</v>
      </c>
      <c r="O429" s="1082">
        <f t="shared" si="391"/>
        <v>0</v>
      </c>
      <c r="P429" s="1082">
        <f t="shared" si="391"/>
        <v>0</v>
      </c>
      <c r="Q429" s="1083">
        <f t="shared" si="391"/>
        <v>0</v>
      </c>
      <c r="R429" s="1091"/>
      <c r="S429" s="804"/>
    </row>
    <row r="430" spans="1:19" ht="19.5" thickBot="1" x14ac:dyDescent="0.35">
      <c r="A430" s="1532" t="s">
        <v>511</v>
      </c>
      <c r="B430" s="1533"/>
      <c r="C430" s="1533"/>
      <c r="D430" s="1533"/>
      <c r="E430" s="1533"/>
      <c r="F430" s="1533"/>
      <c r="G430" s="1533"/>
      <c r="H430" s="1533"/>
      <c r="I430" s="1533"/>
      <c r="J430" s="1533"/>
      <c r="K430" s="1533"/>
      <c r="L430" s="1533"/>
      <c r="M430" s="1533"/>
      <c r="N430" s="1533"/>
      <c r="O430" s="1533"/>
      <c r="P430" s="1533"/>
      <c r="Q430" s="1533"/>
      <c r="R430" s="1534"/>
      <c r="S430" s="1375" t="s">
        <v>368</v>
      </c>
    </row>
    <row r="431" spans="1:19" x14ac:dyDescent="0.25">
      <c r="A431" s="1086">
        <v>1</v>
      </c>
      <c r="B431" s="1094" t="s">
        <v>215</v>
      </c>
      <c r="C431" s="1312">
        <f t="shared" ref="C431:C455" si="392">SUM(D431:G431)</f>
        <v>0</v>
      </c>
      <c r="D431" s="1313">
        <f>SUM(D432:D447)</f>
        <v>0</v>
      </c>
      <c r="E431" s="1313">
        <f t="shared" ref="E431:G431" si="393">SUM(E432:E447)</f>
        <v>0</v>
      </c>
      <c r="F431" s="1313">
        <f t="shared" si="393"/>
        <v>0</v>
      </c>
      <c r="G431" s="1314">
        <f t="shared" si="393"/>
        <v>0</v>
      </c>
      <c r="H431" s="1312">
        <f>SUM(I431:L431)</f>
        <v>0</v>
      </c>
      <c r="I431" s="1313">
        <f t="shared" ref="I431:L431" si="394">SUM(I432:I447)</f>
        <v>0</v>
      </c>
      <c r="J431" s="1313">
        <f t="shared" si="394"/>
        <v>0</v>
      </c>
      <c r="K431" s="1313">
        <f t="shared" si="394"/>
        <v>0</v>
      </c>
      <c r="L431" s="1314">
        <f t="shared" si="394"/>
        <v>0</v>
      </c>
      <c r="M431" s="1312">
        <f t="shared" ref="M431:M454" si="395">SUM(N431:Q431)</f>
        <v>0</v>
      </c>
      <c r="N431" s="1313">
        <f t="shared" ref="N431:Q431" si="396">SUM(N432:N447)</f>
        <v>0</v>
      </c>
      <c r="O431" s="1313">
        <f t="shared" si="396"/>
        <v>0</v>
      </c>
      <c r="P431" s="1313">
        <f t="shared" si="396"/>
        <v>0</v>
      </c>
      <c r="Q431" s="1314">
        <f t="shared" si="396"/>
        <v>0</v>
      </c>
      <c r="R431" s="1060"/>
      <c r="S431" s="804"/>
    </row>
    <row r="432" spans="1:19" ht="36" x14ac:dyDescent="0.25">
      <c r="A432" s="774" t="s">
        <v>26</v>
      </c>
      <c r="B432" s="1095" t="s">
        <v>512</v>
      </c>
      <c r="C432" s="1308">
        <f t="shared" si="392"/>
        <v>0</v>
      </c>
      <c r="D432" s="1309">
        <v>0</v>
      </c>
      <c r="E432" s="1309">
        <v>0</v>
      </c>
      <c r="F432" s="1309">
        <v>0</v>
      </c>
      <c r="G432" s="1310">
        <v>0</v>
      </c>
      <c r="H432" s="1308">
        <f t="shared" ref="H432:H455" si="397">SUM(I432:L432)</f>
        <v>0</v>
      </c>
      <c r="I432" s="1309">
        <v>0</v>
      </c>
      <c r="J432" s="1309">
        <v>0</v>
      </c>
      <c r="K432" s="1309">
        <v>0</v>
      </c>
      <c r="L432" s="1310">
        <v>0</v>
      </c>
      <c r="M432" s="1308">
        <f t="shared" si="395"/>
        <v>0</v>
      </c>
      <c r="N432" s="1309">
        <v>0</v>
      </c>
      <c r="O432" s="1309">
        <v>0</v>
      </c>
      <c r="P432" s="1309">
        <v>0</v>
      </c>
      <c r="Q432" s="1310">
        <v>0</v>
      </c>
      <c r="R432" s="1061"/>
      <c r="S432" s="804"/>
    </row>
    <row r="433" spans="1:19" ht="24" x14ac:dyDescent="0.25">
      <c r="A433" s="774" t="s">
        <v>27</v>
      </c>
      <c r="B433" s="1095" t="s">
        <v>513</v>
      </c>
      <c r="C433" s="1308">
        <f t="shared" si="392"/>
        <v>0</v>
      </c>
      <c r="D433" s="1309">
        <v>0</v>
      </c>
      <c r="E433" s="1309">
        <v>0</v>
      </c>
      <c r="F433" s="1309">
        <v>0</v>
      </c>
      <c r="G433" s="1310">
        <v>0</v>
      </c>
      <c r="H433" s="1308">
        <v>0</v>
      </c>
      <c r="I433" s="1309">
        <v>0</v>
      </c>
      <c r="J433" s="1309">
        <v>0</v>
      </c>
      <c r="K433" s="1309">
        <v>0</v>
      </c>
      <c r="L433" s="1310">
        <v>0</v>
      </c>
      <c r="M433" s="1308">
        <f t="shared" si="395"/>
        <v>0</v>
      </c>
      <c r="N433" s="1309">
        <v>0</v>
      </c>
      <c r="O433" s="1309">
        <v>0</v>
      </c>
      <c r="P433" s="1309">
        <v>0</v>
      </c>
      <c r="Q433" s="1310">
        <v>0</v>
      </c>
      <c r="R433" s="1061"/>
      <c r="S433" s="804"/>
    </row>
    <row r="434" spans="1:19" ht="36" x14ac:dyDescent="0.25">
      <c r="A434" s="774" t="s">
        <v>28</v>
      </c>
      <c r="B434" s="1095" t="s">
        <v>514</v>
      </c>
      <c r="C434" s="1308">
        <f t="shared" si="392"/>
        <v>0</v>
      </c>
      <c r="D434" s="1309">
        <v>0</v>
      </c>
      <c r="E434" s="1309">
        <v>0</v>
      </c>
      <c r="F434" s="1309">
        <v>0</v>
      </c>
      <c r="G434" s="1310">
        <v>0</v>
      </c>
      <c r="H434" s="1308">
        <f t="shared" si="397"/>
        <v>0</v>
      </c>
      <c r="I434" s="1309">
        <v>0</v>
      </c>
      <c r="J434" s="1309">
        <v>0</v>
      </c>
      <c r="K434" s="1309">
        <v>0</v>
      </c>
      <c r="L434" s="1310">
        <v>0</v>
      </c>
      <c r="M434" s="1308">
        <f t="shared" si="395"/>
        <v>0</v>
      </c>
      <c r="N434" s="1309">
        <v>0</v>
      </c>
      <c r="O434" s="1309">
        <v>0</v>
      </c>
      <c r="P434" s="1309">
        <v>0</v>
      </c>
      <c r="Q434" s="1310">
        <v>0</v>
      </c>
      <c r="R434" s="1061"/>
      <c r="S434" s="804"/>
    </row>
    <row r="435" spans="1:19" ht="48" x14ac:dyDescent="0.25">
      <c r="A435" s="774" t="s">
        <v>29</v>
      </c>
      <c r="B435" s="1095" t="s">
        <v>515</v>
      </c>
      <c r="C435" s="1308">
        <f t="shared" si="392"/>
        <v>0</v>
      </c>
      <c r="D435" s="1309">
        <v>0</v>
      </c>
      <c r="E435" s="1309">
        <v>0</v>
      </c>
      <c r="F435" s="1309">
        <v>0</v>
      </c>
      <c r="G435" s="1310">
        <v>0</v>
      </c>
      <c r="H435" s="1308">
        <f t="shared" si="397"/>
        <v>0</v>
      </c>
      <c r="I435" s="1309">
        <v>0</v>
      </c>
      <c r="J435" s="1309">
        <v>0</v>
      </c>
      <c r="K435" s="1309">
        <v>0</v>
      </c>
      <c r="L435" s="1310">
        <v>0</v>
      </c>
      <c r="M435" s="1308">
        <f t="shared" si="395"/>
        <v>0</v>
      </c>
      <c r="N435" s="1309">
        <v>0</v>
      </c>
      <c r="O435" s="1309">
        <v>0</v>
      </c>
      <c r="P435" s="1309">
        <v>0</v>
      </c>
      <c r="Q435" s="1310">
        <v>0</v>
      </c>
      <c r="R435" s="1061"/>
      <c r="S435" s="804"/>
    </row>
    <row r="436" spans="1:19" ht="48" x14ac:dyDescent="0.25">
      <c r="A436" s="774" t="s">
        <v>30</v>
      </c>
      <c r="B436" s="1095" t="s">
        <v>516</v>
      </c>
      <c r="C436" s="1308">
        <f t="shared" si="392"/>
        <v>0</v>
      </c>
      <c r="D436" s="1309">
        <v>0</v>
      </c>
      <c r="E436" s="1309">
        <v>0</v>
      </c>
      <c r="F436" s="1309">
        <v>0</v>
      </c>
      <c r="G436" s="1310">
        <v>0</v>
      </c>
      <c r="H436" s="1308">
        <f t="shared" si="397"/>
        <v>0</v>
      </c>
      <c r="I436" s="1309">
        <v>0</v>
      </c>
      <c r="J436" s="1309">
        <v>0</v>
      </c>
      <c r="K436" s="1309">
        <v>0</v>
      </c>
      <c r="L436" s="1310">
        <v>0</v>
      </c>
      <c r="M436" s="1308">
        <f t="shared" si="395"/>
        <v>0</v>
      </c>
      <c r="N436" s="1309">
        <v>0</v>
      </c>
      <c r="O436" s="1309">
        <v>0</v>
      </c>
      <c r="P436" s="1309">
        <v>0</v>
      </c>
      <c r="Q436" s="1310">
        <v>0</v>
      </c>
      <c r="R436" s="1061"/>
      <c r="S436" s="804"/>
    </row>
    <row r="437" spans="1:19" ht="24" x14ac:dyDescent="0.25">
      <c r="A437" s="774" t="s">
        <v>501</v>
      </c>
      <c r="B437" s="1095" t="s">
        <v>517</v>
      </c>
      <c r="C437" s="1308">
        <f t="shared" si="392"/>
        <v>0</v>
      </c>
      <c r="D437" s="1309">
        <v>0</v>
      </c>
      <c r="E437" s="1309">
        <v>0</v>
      </c>
      <c r="F437" s="1309">
        <v>0</v>
      </c>
      <c r="G437" s="1310">
        <v>0</v>
      </c>
      <c r="H437" s="1308">
        <f t="shared" si="397"/>
        <v>0</v>
      </c>
      <c r="I437" s="1309">
        <v>0</v>
      </c>
      <c r="J437" s="1309">
        <v>0</v>
      </c>
      <c r="K437" s="1309">
        <v>0</v>
      </c>
      <c r="L437" s="1310">
        <v>0</v>
      </c>
      <c r="M437" s="1308">
        <f t="shared" si="395"/>
        <v>0</v>
      </c>
      <c r="N437" s="1309">
        <v>0</v>
      </c>
      <c r="O437" s="1309">
        <v>0</v>
      </c>
      <c r="P437" s="1309">
        <v>0</v>
      </c>
      <c r="Q437" s="1310">
        <v>0</v>
      </c>
      <c r="R437" s="1061"/>
      <c r="S437" s="804"/>
    </row>
    <row r="438" spans="1:19" ht="36" x14ac:dyDescent="0.25">
      <c r="A438" s="774" t="s">
        <v>400</v>
      </c>
      <c r="B438" s="1095" t="s">
        <v>518</v>
      </c>
      <c r="C438" s="1308">
        <f t="shared" si="392"/>
        <v>0</v>
      </c>
      <c r="D438" s="1309">
        <v>0</v>
      </c>
      <c r="E438" s="1309">
        <v>0</v>
      </c>
      <c r="F438" s="1309">
        <v>0</v>
      </c>
      <c r="G438" s="1310">
        <v>0</v>
      </c>
      <c r="H438" s="1308">
        <f t="shared" si="397"/>
        <v>0</v>
      </c>
      <c r="I438" s="1309">
        <v>0</v>
      </c>
      <c r="J438" s="1309">
        <v>0</v>
      </c>
      <c r="K438" s="1309">
        <v>0</v>
      </c>
      <c r="L438" s="1310">
        <v>0</v>
      </c>
      <c r="M438" s="1308">
        <f t="shared" si="395"/>
        <v>0</v>
      </c>
      <c r="N438" s="1309">
        <v>0</v>
      </c>
      <c r="O438" s="1309">
        <v>0</v>
      </c>
      <c r="P438" s="1309">
        <v>0</v>
      </c>
      <c r="Q438" s="1310">
        <v>0</v>
      </c>
      <c r="R438" s="1061"/>
      <c r="S438" s="804"/>
    </row>
    <row r="439" spans="1:19" ht="24" x14ac:dyDescent="0.25">
      <c r="A439" s="774" t="s">
        <v>533</v>
      </c>
      <c r="B439" s="1095" t="s">
        <v>519</v>
      </c>
      <c r="C439" s="1308">
        <f t="shared" si="392"/>
        <v>0</v>
      </c>
      <c r="D439" s="1309">
        <v>0</v>
      </c>
      <c r="E439" s="1309">
        <v>0</v>
      </c>
      <c r="F439" s="1309">
        <v>0</v>
      </c>
      <c r="G439" s="1310">
        <v>0</v>
      </c>
      <c r="H439" s="1308">
        <f t="shared" si="397"/>
        <v>0</v>
      </c>
      <c r="I439" s="1309">
        <v>0</v>
      </c>
      <c r="J439" s="1309">
        <v>0</v>
      </c>
      <c r="K439" s="1309">
        <v>0</v>
      </c>
      <c r="L439" s="1310">
        <v>0</v>
      </c>
      <c r="M439" s="1308">
        <f t="shared" si="395"/>
        <v>0</v>
      </c>
      <c r="N439" s="1309">
        <v>0</v>
      </c>
      <c r="O439" s="1309">
        <v>0</v>
      </c>
      <c r="P439" s="1309">
        <v>0</v>
      </c>
      <c r="Q439" s="1310">
        <v>0</v>
      </c>
      <c r="R439" s="1061"/>
      <c r="S439" s="804"/>
    </row>
    <row r="440" spans="1:19" ht="24" x14ac:dyDescent="0.25">
      <c r="A440" s="774" t="s">
        <v>534</v>
      </c>
      <c r="B440" s="1095" t="s">
        <v>520</v>
      </c>
      <c r="C440" s="1308">
        <f t="shared" si="392"/>
        <v>0</v>
      </c>
      <c r="D440" s="1309">
        <v>0</v>
      </c>
      <c r="E440" s="1309">
        <v>0</v>
      </c>
      <c r="F440" s="1309">
        <v>0</v>
      </c>
      <c r="G440" s="1310">
        <v>0</v>
      </c>
      <c r="H440" s="1308">
        <f t="shared" si="397"/>
        <v>0</v>
      </c>
      <c r="I440" s="1309">
        <v>0</v>
      </c>
      <c r="J440" s="1309">
        <v>0</v>
      </c>
      <c r="K440" s="1309">
        <v>0</v>
      </c>
      <c r="L440" s="1310">
        <v>0</v>
      </c>
      <c r="M440" s="1308">
        <f t="shared" si="395"/>
        <v>0</v>
      </c>
      <c r="N440" s="1309">
        <v>0</v>
      </c>
      <c r="O440" s="1309">
        <v>0</v>
      </c>
      <c r="P440" s="1309">
        <v>0</v>
      </c>
      <c r="Q440" s="1310">
        <v>0</v>
      </c>
      <c r="R440" s="1061"/>
      <c r="S440" s="804"/>
    </row>
    <row r="441" spans="1:19" ht="24" x14ac:dyDescent="0.25">
      <c r="A441" s="774" t="s">
        <v>535</v>
      </c>
      <c r="B441" s="1095" t="s">
        <v>521</v>
      </c>
      <c r="C441" s="1308">
        <f t="shared" si="392"/>
        <v>0</v>
      </c>
      <c r="D441" s="1309">
        <v>0</v>
      </c>
      <c r="E441" s="1309">
        <v>0</v>
      </c>
      <c r="F441" s="1309">
        <v>0</v>
      </c>
      <c r="G441" s="1310">
        <v>0</v>
      </c>
      <c r="H441" s="1308">
        <f t="shared" si="397"/>
        <v>0</v>
      </c>
      <c r="I441" s="1309">
        <v>0</v>
      </c>
      <c r="J441" s="1309">
        <v>0</v>
      </c>
      <c r="K441" s="1309">
        <v>0</v>
      </c>
      <c r="L441" s="1310">
        <v>0</v>
      </c>
      <c r="M441" s="1308">
        <f t="shared" si="395"/>
        <v>0</v>
      </c>
      <c r="N441" s="1309">
        <v>0</v>
      </c>
      <c r="O441" s="1309">
        <v>0</v>
      </c>
      <c r="P441" s="1309">
        <v>0</v>
      </c>
      <c r="Q441" s="1310">
        <v>0</v>
      </c>
      <c r="R441" s="1061"/>
      <c r="S441" s="804"/>
    </row>
    <row r="442" spans="1:19" ht="24" x14ac:dyDescent="0.25">
      <c r="A442" s="774" t="s">
        <v>536</v>
      </c>
      <c r="B442" s="1095" t="s">
        <v>522</v>
      </c>
      <c r="C442" s="1308">
        <f t="shared" si="392"/>
        <v>0</v>
      </c>
      <c r="D442" s="1309">
        <v>0</v>
      </c>
      <c r="E442" s="1309">
        <v>0</v>
      </c>
      <c r="F442" s="1309">
        <v>0</v>
      </c>
      <c r="G442" s="1310">
        <v>0</v>
      </c>
      <c r="H442" s="1308">
        <f t="shared" si="397"/>
        <v>0</v>
      </c>
      <c r="I442" s="1309">
        <v>0</v>
      </c>
      <c r="J442" s="1309">
        <v>0</v>
      </c>
      <c r="K442" s="1309">
        <v>0</v>
      </c>
      <c r="L442" s="1310">
        <v>0</v>
      </c>
      <c r="M442" s="1308">
        <f t="shared" si="395"/>
        <v>0</v>
      </c>
      <c r="N442" s="1309">
        <v>0</v>
      </c>
      <c r="O442" s="1309">
        <v>0</v>
      </c>
      <c r="P442" s="1309">
        <v>0</v>
      </c>
      <c r="Q442" s="1310">
        <v>0</v>
      </c>
      <c r="R442" s="1061"/>
      <c r="S442" s="804"/>
    </row>
    <row r="443" spans="1:19" ht="48" x14ac:dyDescent="0.25">
      <c r="A443" s="774" t="s">
        <v>537</v>
      </c>
      <c r="B443" s="1095" t="s">
        <v>523</v>
      </c>
      <c r="C443" s="1308">
        <f t="shared" si="392"/>
        <v>0</v>
      </c>
      <c r="D443" s="1309">
        <v>0</v>
      </c>
      <c r="E443" s="1309">
        <v>0</v>
      </c>
      <c r="F443" s="1309">
        <v>0</v>
      </c>
      <c r="G443" s="1310">
        <v>0</v>
      </c>
      <c r="H443" s="1308">
        <f t="shared" si="397"/>
        <v>0</v>
      </c>
      <c r="I443" s="1309">
        <v>0</v>
      </c>
      <c r="J443" s="1309">
        <v>0</v>
      </c>
      <c r="K443" s="1309">
        <v>0</v>
      </c>
      <c r="L443" s="1310">
        <v>0</v>
      </c>
      <c r="M443" s="1308">
        <f t="shared" si="395"/>
        <v>0</v>
      </c>
      <c r="N443" s="1309">
        <v>0</v>
      </c>
      <c r="O443" s="1309">
        <v>0</v>
      </c>
      <c r="P443" s="1309">
        <v>0</v>
      </c>
      <c r="Q443" s="1310">
        <v>0</v>
      </c>
      <c r="R443" s="1061"/>
      <c r="S443" s="804"/>
    </row>
    <row r="444" spans="1:19" ht="48" x14ac:dyDescent="0.25">
      <c r="A444" s="774" t="s">
        <v>538</v>
      </c>
      <c r="B444" s="1095" t="s">
        <v>524</v>
      </c>
      <c r="C444" s="1308">
        <f t="shared" si="392"/>
        <v>0</v>
      </c>
      <c r="D444" s="1309">
        <v>0</v>
      </c>
      <c r="E444" s="1309">
        <v>0</v>
      </c>
      <c r="F444" s="1309">
        <v>0</v>
      </c>
      <c r="G444" s="1310">
        <v>0</v>
      </c>
      <c r="H444" s="1308">
        <v>0</v>
      </c>
      <c r="I444" s="1309">
        <v>0</v>
      </c>
      <c r="J444" s="1309">
        <v>0</v>
      </c>
      <c r="K444" s="1309">
        <v>0</v>
      </c>
      <c r="L444" s="1310">
        <v>0</v>
      </c>
      <c r="M444" s="1308">
        <f t="shared" si="395"/>
        <v>0</v>
      </c>
      <c r="N444" s="1309">
        <v>0</v>
      </c>
      <c r="O444" s="1309">
        <v>0</v>
      </c>
      <c r="P444" s="1309">
        <v>0</v>
      </c>
      <c r="Q444" s="1310">
        <v>0</v>
      </c>
      <c r="R444" s="1061"/>
      <c r="S444" s="804"/>
    </row>
    <row r="445" spans="1:19" ht="120" x14ac:dyDescent="0.25">
      <c r="A445" s="774" t="s">
        <v>539</v>
      </c>
      <c r="B445" s="1096" t="s">
        <v>525</v>
      </c>
      <c r="C445" s="1308">
        <f t="shared" si="392"/>
        <v>0</v>
      </c>
      <c r="D445" s="1309">
        <v>0</v>
      </c>
      <c r="E445" s="1309">
        <v>0</v>
      </c>
      <c r="F445" s="1309">
        <v>0</v>
      </c>
      <c r="G445" s="1310">
        <v>0</v>
      </c>
      <c r="H445" s="1308">
        <f t="shared" si="397"/>
        <v>0</v>
      </c>
      <c r="I445" s="1309">
        <v>0</v>
      </c>
      <c r="J445" s="1309">
        <v>0</v>
      </c>
      <c r="K445" s="1309">
        <v>0</v>
      </c>
      <c r="L445" s="1310">
        <v>0</v>
      </c>
      <c r="M445" s="1308">
        <f t="shared" si="395"/>
        <v>0</v>
      </c>
      <c r="N445" s="1309">
        <v>0</v>
      </c>
      <c r="O445" s="1309">
        <v>0</v>
      </c>
      <c r="P445" s="1309">
        <v>0</v>
      </c>
      <c r="Q445" s="1310">
        <v>0</v>
      </c>
      <c r="R445" s="1061"/>
      <c r="S445" s="804"/>
    </row>
    <row r="446" spans="1:19" ht="96" x14ac:dyDescent="0.25">
      <c r="A446" s="774" t="s">
        <v>540</v>
      </c>
      <c r="B446" s="1095" t="s">
        <v>526</v>
      </c>
      <c r="C446" s="1308">
        <f t="shared" si="392"/>
        <v>0</v>
      </c>
      <c r="D446" s="1309">
        <v>0</v>
      </c>
      <c r="E446" s="1309">
        <v>0</v>
      </c>
      <c r="F446" s="1309">
        <v>0</v>
      </c>
      <c r="G446" s="1310">
        <v>0</v>
      </c>
      <c r="H446" s="1308">
        <f t="shared" si="397"/>
        <v>0</v>
      </c>
      <c r="I446" s="1309">
        <v>0</v>
      </c>
      <c r="J446" s="1309">
        <v>0</v>
      </c>
      <c r="K446" s="1309">
        <v>0</v>
      </c>
      <c r="L446" s="1310">
        <v>0</v>
      </c>
      <c r="M446" s="1308">
        <f t="shared" si="395"/>
        <v>0</v>
      </c>
      <c r="N446" s="1309">
        <v>0</v>
      </c>
      <c r="O446" s="1309">
        <v>0</v>
      </c>
      <c r="P446" s="1309">
        <v>0</v>
      </c>
      <c r="Q446" s="1310">
        <v>0</v>
      </c>
      <c r="R446" s="1061"/>
      <c r="S446" s="804"/>
    </row>
    <row r="447" spans="1:19" ht="108" x14ac:dyDescent="0.25">
      <c r="A447" s="774" t="s">
        <v>541</v>
      </c>
      <c r="B447" s="1096" t="s">
        <v>527</v>
      </c>
      <c r="C447" s="1308">
        <f t="shared" si="392"/>
        <v>0</v>
      </c>
      <c r="D447" s="1309">
        <v>0</v>
      </c>
      <c r="E447" s="1309">
        <v>0</v>
      </c>
      <c r="F447" s="1309">
        <v>0</v>
      </c>
      <c r="G447" s="1310">
        <v>0</v>
      </c>
      <c r="H447" s="1308">
        <f t="shared" si="397"/>
        <v>0</v>
      </c>
      <c r="I447" s="1309">
        <v>0</v>
      </c>
      <c r="J447" s="1309">
        <v>0</v>
      </c>
      <c r="K447" s="1309">
        <v>0</v>
      </c>
      <c r="L447" s="1310">
        <v>0</v>
      </c>
      <c r="M447" s="1308">
        <f t="shared" si="395"/>
        <v>0</v>
      </c>
      <c r="N447" s="1309">
        <v>0</v>
      </c>
      <c r="O447" s="1309">
        <v>0</v>
      </c>
      <c r="P447" s="1309">
        <v>0</v>
      </c>
      <c r="Q447" s="1310">
        <v>0</v>
      </c>
      <c r="R447" s="1061"/>
      <c r="S447" s="804"/>
    </row>
    <row r="448" spans="1:19" x14ac:dyDescent="0.25">
      <c r="A448" s="774">
        <v>2</v>
      </c>
      <c r="B448" s="1097" t="s">
        <v>216</v>
      </c>
      <c r="C448" s="1315">
        <f t="shared" si="392"/>
        <v>27820</v>
      </c>
      <c r="D448" s="1272">
        <f>SUM(D449:D454)</f>
        <v>120</v>
      </c>
      <c r="E448" s="1272">
        <f t="shared" ref="E448:G448" si="398">SUM(E449:E454)</f>
        <v>27700</v>
      </c>
      <c r="F448" s="1272">
        <f t="shared" si="398"/>
        <v>0</v>
      </c>
      <c r="G448" s="1273">
        <f t="shared" si="398"/>
        <v>0</v>
      </c>
      <c r="H448" s="1315">
        <f t="shared" si="397"/>
        <v>0</v>
      </c>
      <c r="I448" s="1272">
        <f t="shared" ref="I448:Q448" si="399">SUM(I449:I454)</f>
        <v>0</v>
      </c>
      <c r="J448" s="1272">
        <f t="shared" si="399"/>
        <v>0</v>
      </c>
      <c r="K448" s="1272">
        <f t="shared" si="399"/>
        <v>0</v>
      </c>
      <c r="L448" s="1273">
        <f t="shared" si="399"/>
        <v>0</v>
      </c>
      <c r="M448" s="1315">
        <f t="shared" si="395"/>
        <v>0</v>
      </c>
      <c r="N448" s="1272">
        <f t="shared" si="399"/>
        <v>0</v>
      </c>
      <c r="O448" s="1272">
        <f t="shared" si="399"/>
        <v>0</v>
      </c>
      <c r="P448" s="1272">
        <f t="shared" si="399"/>
        <v>0</v>
      </c>
      <c r="Q448" s="1273">
        <f t="shared" si="399"/>
        <v>0</v>
      </c>
      <c r="R448" s="1061"/>
      <c r="S448" s="804"/>
    </row>
    <row r="449" spans="1:19" ht="48" x14ac:dyDescent="0.25">
      <c r="A449" s="774" t="s">
        <v>34</v>
      </c>
      <c r="B449" s="1095" t="s">
        <v>528</v>
      </c>
      <c r="C449" s="1308">
        <f t="shared" si="392"/>
        <v>22000</v>
      </c>
      <c r="D449" s="1309">
        <v>0</v>
      </c>
      <c r="E449" s="1309">
        <v>22000</v>
      </c>
      <c r="F449" s="1309">
        <v>0</v>
      </c>
      <c r="G449" s="1310">
        <v>0</v>
      </c>
      <c r="H449" s="1308">
        <f t="shared" si="397"/>
        <v>0</v>
      </c>
      <c r="I449" s="1309">
        <v>0</v>
      </c>
      <c r="J449" s="1309">
        <v>0</v>
      </c>
      <c r="K449" s="1309">
        <v>0</v>
      </c>
      <c r="L449" s="1310">
        <v>0</v>
      </c>
      <c r="M449" s="1308">
        <f t="shared" si="395"/>
        <v>0</v>
      </c>
      <c r="N449" s="1309">
        <v>0</v>
      </c>
      <c r="O449" s="1309">
        <v>0</v>
      </c>
      <c r="P449" s="1309">
        <v>0</v>
      </c>
      <c r="Q449" s="1310">
        <v>0</v>
      </c>
      <c r="R449" s="1061"/>
      <c r="S449" s="804"/>
    </row>
    <row r="450" spans="1:19" ht="96" x14ac:dyDescent="0.25">
      <c r="A450" s="774" t="s">
        <v>115</v>
      </c>
      <c r="B450" s="1095" t="s">
        <v>526</v>
      </c>
      <c r="C450" s="1308">
        <f t="shared" si="392"/>
        <v>0</v>
      </c>
      <c r="D450" s="1309">
        <v>0</v>
      </c>
      <c r="E450" s="1309">
        <v>0</v>
      </c>
      <c r="F450" s="1309">
        <v>0</v>
      </c>
      <c r="G450" s="1310">
        <v>0</v>
      </c>
      <c r="H450" s="1308">
        <f t="shared" si="397"/>
        <v>0</v>
      </c>
      <c r="I450" s="1309">
        <v>0</v>
      </c>
      <c r="J450" s="1309">
        <v>0</v>
      </c>
      <c r="K450" s="1309">
        <v>0</v>
      </c>
      <c r="L450" s="1310">
        <v>0</v>
      </c>
      <c r="M450" s="1308">
        <f t="shared" si="395"/>
        <v>0</v>
      </c>
      <c r="N450" s="1309">
        <v>0</v>
      </c>
      <c r="O450" s="1309">
        <v>0</v>
      </c>
      <c r="P450" s="1309">
        <v>0</v>
      </c>
      <c r="Q450" s="1310">
        <v>0</v>
      </c>
      <c r="R450" s="1061"/>
      <c r="S450" s="804"/>
    </row>
    <row r="451" spans="1:19" ht="24" x14ac:dyDescent="0.25">
      <c r="A451" s="774" t="s">
        <v>116</v>
      </c>
      <c r="B451" s="1095" t="s">
        <v>529</v>
      </c>
      <c r="C451" s="1308">
        <f t="shared" si="392"/>
        <v>5820</v>
      </c>
      <c r="D451" s="1309">
        <v>120</v>
      </c>
      <c r="E451" s="1309">
        <v>5700</v>
      </c>
      <c r="F451" s="1309">
        <v>0</v>
      </c>
      <c r="G451" s="1310">
        <v>0</v>
      </c>
      <c r="H451" s="1308">
        <f t="shared" si="397"/>
        <v>0</v>
      </c>
      <c r="I451" s="1309">
        <v>0</v>
      </c>
      <c r="J451" s="1309">
        <v>0</v>
      </c>
      <c r="K451" s="1309">
        <v>0</v>
      </c>
      <c r="L451" s="1310">
        <v>0</v>
      </c>
      <c r="M451" s="1308">
        <f t="shared" si="395"/>
        <v>0</v>
      </c>
      <c r="N451" s="1309">
        <v>0</v>
      </c>
      <c r="O451" s="1309">
        <v>0</v>
      </c>
      <c r="P451" s="1309">
        <v>0</v>
      </c>
      <c r="Q451" s="1310">
        <v>0</v>
      </c>
      <c r="R451" s="1061"/>
      <c r="S451" s="804"/>
    </row>
    <row r="452" spans="1:19" ht="24" x14ac:dyDescent="0.25">
      <c r="A452" s="1324" t="s">
        <v>405</v>
      </c>
      <c r="B452" s="1095" t="s">
        <v>530</v>
      </c>
      <c r="C452" s="1308">
        <f t="shared" si="392"/>
        <v>0</v>
      </c>
      <c r="D452" s="1309">
        <v>0</v>
      </c>
      <c r="E452" s="1309">
        <v>0</v>
      </c>
      <c r="F452" s="1309">
        <v>0</v>
      </c>
      <c r="G452" s="1310">
        <v>0</v>
      </c>
      <c r="H452" s="1308">
        <f t="shared" si="397"/>
        <v>0</v>
      </c>
      <c r="I452" s="1309">
        <v>0</v>
      </c>
      <c r="J452" s="1309">
        <v>0</v>
      </c>
      <c r="K452" s="1309">
        <v>0</v>
      </c>
      <c r="L452" s="1310">
        <v>0</v>
      </c>
      <c r="M452" s="1308">
        <f t="shared" si="395"/>
        <v>0</v>
      </c>
      <c r="N452" s="1309">
        <v>0</v>
      </c>
      <c r="O452" s="1309">
        <v>0</v>
      </c>
      <c r="P452" s="1309">
        <v>0</v>
      </c>
      <c r="Q452" s="1310">
        <v>0</v>
      </c>
      <c r="R452" s="1061"/>
      <c r="S452" s="804"/>
    </row>
    <row r="453" spans="1:19" ht="24" x14ac:dyDescent="0.25">
      <c r="A453" s="774" t="s">
        <v>406</v>
      </c>
      <c r="B453" s="1095" t="s">
        <v>531</v>
      </c>
      <c r="C453" s="1308">
        <f t="shared" si="392"/>
        <v>0</v>
      </c>
      <c r="D453" s="1309">
        <v>0</v>
      </c>
      <c r="E453" s="1309">
        <v>0</v>
      </c>
      <c r="F453" s="1309">
        <v>0</v>
      </c>
      <c r="G453" s="1310">
        <v>0</v>
      </c>
      <c r="H453" s="1308">
        <f t="shared" si="397"/>
        <v>0</v>
      </c>
      <c r="I453" s="1309">
        <v>0</v>
      </c>
      <c r="J453" s="1309">
        <v>0</v>
      </c>
      <c r="K453" s="1309">
        <v>0</v>
      </c>
      <c r="L453" s="1310">
        <v>0</v>
      </c>
      <c r="M453" s="1308">
        <f t="shared" si="395"/>
        <v>0</v>
      </c>
      <c r="N453" s="1309">
        <v>0</v>
      </c>
      <c r="O453" s="1309">
        <v>0</v>
      </c>
      <c r="P453" s="1309">
        <v>0</v>
      </c>
      <c r="Q453" s="1310">
        <v>0</v>
      </c>
      <c r="R453" s="1061"/>
      <c r="S453" s="804"/>
    </row>
    <row r="454" spans="1:19" ht="24" x14ac:dyDescent="0.25">
      <c r="A454" s="774" t="s">
        <v>407</v>
      </c>
      <c r="B454" s="1095" t="s">
        <v>532</v>
      </c>
      <c r="C454" s="1308">
        <f t="shared" si="392"/>
        <v>0</v>
      </c>
      <c r="D454" s="1309">
        <v>0</v>
      </c>
      <c r="E454" s="1309">
        <v>0</v>
      </c>
      <c r="F454" s="1309">
        <v>0</v>
      </c>
      <c r="G454" s="1310">
        <v>0</v>
      </c>
      <c r="H454" s="1308">
        <f t="shared" si="397"/>
        <v>0</v>
      </c>
      <c r="I454" s="1309">
        <v>0</v>
      </c>
      <c r="J454" s="1309">
        <v>0</v>
      </c>
      <c r="K454" s="1309">
        <v>0</v>
      </c>
      <c r="L454" s="1310">
        <v>0</v>
      </c>
      <c r="M454" s="1308">
        <f t="shared" si="395"/>
        <v>0</v>
      </c>
      <c r="N454" s="1309">
        <v>0</v>
      </c>
      <c r="O454" s="1309">
        <v>0</v>
      </c>
      <c r="P454" s="1309">
        <v>0</v>
      </c>
      <c r="Q454" s="1310">
        <v>0</v>
      </c>
      <c r="R454" s="1061"/>
      <c r="S454" s="804"/>
    </row>
    <row r="455" spans="1:19" ht="15.75" thickBot="1" x14ac:dyDescent="0.3">
      <c r="A455" s="1087"/>
      <c r="B455" s="1072" t="s">
        <v>102</v>
      </c>
      <c r="C455" s="1030">
        <f t="shared" si="392"/>
        <v>27820</v>
      </c>
      <c r="D455" s="1031">
        <f>D431+D448</f>
        <v>120</v>
      </c>
      <c r="E455" s="1031">
        <f t="shared" ref="E455:G455" si="400">E431+E448</f>
        <v>27700</v>
      </c>
      <c r="F455" s="1031">
        <f t="shared" si="400"/>
        <v>0</v>
      </c>
      <c r="G455" s="1032">
        <f t="shared" si="400"/>
        <v>0</v>
      </c>
      <c r="H455" s="1030">
        <f t="shared" si="397"/>
        <v>0</v>
      </c>
      <c r="I455" s="1031">
        <f t="shared" ref="I455:L455" si="401">I431+I448</f>
        <v>0</v>
      </c>
      <c r="J455" s="1031">
        <f t="shared" si="401"/>
        <v>0</v>
      </c>
      <c r="K455" s="1031">
        <f t="shared" si="401"/>
        <v>0</v>
      </c>
      <c r="L455" s="1032">
        <f t="shared" si="401"/>
        <v>0</v>
      </c>
      <c r="M455" s="1030">
        <f>SUM(N455:Q455)</f>
        <v>0</v>
      </c>
      <c r="N455" s="1031">
        <f t="shared" ref="N455:Q455" si="402">N431+N448</f>
        <v>0</v>
      </c>
      <c r="O455" s="1031">
        <f t="shared" si="402"/>
        <v>0</v>
      </c>
      <c r="P455" s="1031">
        <f t="shared" si="402"/>
        <v>0</v>
      </c>
      <c r="Q455" s="1032">
        <f t="shared" si="402"/>
        <v>0</v>
      </c>
      <c r="R455" s="1057"/>
      <c r="S455" s="804"/>
    </row>
    <row r="456" spans="1:19" ht="16.5" thickBot="1" x14ac:dyDescent="0.3">
      <c r="A456" s="1092"/>
      <c r="B456" s="1093" t="s">
        <v>158</v>
      </c>
      <c r="C456" s="1323">
        <f>SUM(D456:G456)</f>
        <v>524538.80000000005</v>
      </c>
      <c r="D456" s="1323">
        <f>D20+D125+D193+D203+D213+D220+D259+D313+D322+D339+D349+D369+D382+D399+D403+D407+D415+D422+D429+D455</f>
        <v>218042.52</v>
      </c>
      <c r="E456" s="1323">
        <f>E20+E125+E193+E203+E213+E220+E259+E313+E322+E339+E349+E369+E382+E399+E403+E407+E415+E422+E429+E455</f>
        <v>304933.98</v>
      </c>
      <c r="F456" s="1323">
        <f>F20+F125+F193+F203+F213+F220+F259+F313+F322+F339+F349+F369+F382+F399+F403+F407+F415+F422+F429+F455</f>
        <v>1562.3</v>
      </c>
      <c r="G456" s="1323">
        <f>G20+G125+G193+G203+G213+G220+G259+G313+G322+G339+G349+G369+G382+G399+G403+G407+G415+G422+G429+G455</f>
        <v>0</v>
      </c>
      <c r="H456" s="1323">
        <f>SUM(I456:L456)</f>
        <v>510080.56999999995</v>
      </c>
      <c r="I456" s="1323">
        <f>I20+I125+I193+I203+I213+I220+I259+I313+I322+I339+I349+I369+I382+I399+I403+I407+I415+I422+I429+I455</f>
        <v>228742.58999999997</v>
      </c>
      <c r="J456" s="1323">
        <f>J20+J125+J193+J203+J213+J220+J259+J313+J322+J339+J349+J369+J382+J399+J403+J407+J415+J422+J429+J455</f>
        <v>277821.98</v>
      </c>
      <c r="K456" s="1323">
        <f>K20+K125+K193+K203+K213+K220+K259+K313+K322+K339+K349+K369+K382+K399+K403+K407+K415+K422+K429+K455</f>
        <v>1107.3</v>
      </c>
      <c r="L456" s="1323">
        <f>L20+L125+L193+L203+L213+L220+L259+L313+L322+L339+L349+L369+L382+L399+L403+L407+L415+L422+L429+L455</f>
        <v>2408.6999999999998</v>
      </c>
      <c r="M456" s="1323">
        <f>SUM(N456:Q456)</f>
        <v>312891.06000000006</v>
      </c>
      <c r="N456" s="1323">
        <f>N20+N125+N193+N203+N213+N220+N259+N313+N322+N339+N349+N369+N382+N399+N403+N407+N415+N422+N429+N455</f>
        <v>148842.03999999998</v>
      </c>
      <c r="O456" s="1323">
        <f>O20+O125+O193+O203+O213+O220+O259+O313+O322+O339+O349+O369+O382+O399+O403+O407+O415+O422+O429+O455</f>
        <v>162352.12000000002</v>
      </c>
      <c r="P456" s="1323">
        <f>P20+P125+P193+P203+P213+P220+P259+P313+P322+P339+P349+P369+P382+P399+P403+P407+P415+P422+P429+P455</f>
        <v>1094.7</v>
      </c>
      <c r="Q456" s="1323">
        <f>Q20+Q125+Q193+Q203+Q213+Q220+Q259+Q313+Q322+Q339+Q349+Q369+Q382+Q399+Q403+Q407+Q415+Q422+Q429+Q455</f>
        <v>602.20000000000005</v>
      </c>
      <c r="R456" s="1098">
        <f>M456/C456*100</f>
        <v>59.650698861552286</v>
      </c>
      <c r="S456" s="804"/>
    </row>
    <row r="457" spans="1:19" ht="20.25" x14ac:dyDescent="0.3">
      <c r="C457" s="635"/>
      <c r="D457" s="622"/>
      <c r="E457" s="622"/>
      <c r="F457" s="622"/>
      <c r="G457" s="622"/>
      <c r="H457" s="622"/>
      <c r="I457" s="622"/>
      <c r="J457" s="622"/>
      <c r="K457" s="622"/>
      <c r="L457" s="622"/>
      <c r="M457" s="622"/>
      <c r="N457" s="622"/>
      <c r="O457" s="622"/>
      <c r="P457" s="622"/>
      <c r="Q457" s="622"/>
      <c r="R457" s="622"/>
      <c r="S457" s="804"/>
    </row>
  </sheetData>
  <mergeCells count="31">
    <mergeCell ref="A416:R416"/>
    <mergeCell ref="A423:R423"/>
    <mergeCell ref="A430:R430"/>
    <mergeCell ref="A350:R350"/>
    <mergeCell ref="A370:R370"/>
    <mergeCell ref="A383:R383"/>
    <mergeCell ref="A400:R400"/>
    <mergeCell ref="A404:R404"/>
    <mergeCell ref="A408:R408"/>
    <mergeCell ref="A340:R340"/>
    <mergeCell ref="A8:R8"/>
    <mergeCell ref="A9:A13"/>
    <mergeCell ref="A21:R21"/>
    <mergeCell ref="A126:R126"/>
    <mergeCell ref="A194:R194"/>
    <mergeCell ref="A204:R204"/>
    <mergeCell ref="A214:R214"/>
    <mergeCell ref="A221:R221"/>
    <mergeCell ref="A260:R260"/>
    <mergeCell ref="A314:R314"/>
    <mergeCell ref="A323:R323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445"/>
  <sheetViews>
    <sheetView tabSelected="1" view="pageBreakPreview" zoomScale="96" zoomScaleNormal="90" zoomScaleSheetLayoutView="96" workbookViewId="0">
      <pane ySplit="7" topLeftCell="A47" activePane="bottomLeft" state="frozen"/>
      <selection pane="bottomLeft" activeCell="O58" sqref="O58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7.5703125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7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7.42578125" customWidth="1"/>
    <col min="18" max="18" width="10.5703125" customWidth="1"/>
    <col min="19" max="19" width="9.28515625" customWidth="1"/>
  </cols>
  <sheetData>
    <row r="1" spans="1:19" ht="15.75" x14ac:dyDescent="0.25">
      <c r="A1" s="1535" t="s">
        <v>14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  <c r="R1" s="1535"/>
    </row>
    <row r="2" spans="1:19" ht="15.75" x14ac:dyDescent="0.25">
      <c r="A2" s="1535" t="s">
        <v>15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</row>
    <row r="3" spans="1:19" ht="15.75" x14ac:dyDescent="0.25">
      <c r="A3" s="1414"/>
      <c r="B3" s="1414"/>
      <c r="C3" s="1414"/>
      <c r="D3" s="1414"/>
      <c r="E3" s="1414"/>
      <c r="F3" s="1414"/>
      <c r="G3" s="1535" t="s">
        <v>713</v>
      </c>
      <c r="H3" s="1545"/>
      <c r="I3" s="1545"/>
      <c r="J3" s="1545"/>
      <c r="K3" s="1414"/>
      <c r="L3" s="1414"/>
      <c r="M3" s="1414"/>
      <c r="N3" s="1414"/>
      <c r="O3" s="1414"/>
      <c r="P3" s="1414"/>
      <c r="Q3" s="1414"/>
      <c r="R3" s="1414"/>
    </row>
    <row r="4" spans="1:19" ht="15.75" thickBot="1" x14ac:dyDescent="0.3"/>
    <row r="5" spans="1:19" ht="15.75" thickBot="1" x14ac:dyDescent="0.3">
      <c r="A5" s="1536" t="s">
        <v>0</v>
      </c>
      <c r="B5" s="297" t="s">
        <v>1</v>
      </c>
      <c r="C5" s="1538" t="s">
        <v>4</v>
      </c>
      <c r="D5" s="1538"/>
      <c r="E5" s="1538"/>
      <c r="F5" s="1538"/>
      <c r="G5" s="1538"/>
      <c r="H5" s="1538"/>
      <c r="I5" s="1538"/>
      <c r="J5" s="1538"/>
      <c r="K5" s="1538"/>
      <c r="L5" s="1538"/>
      <c r="M5" s="1539" t="s">
        <v>5</v>
      </c>
      <c r="N5" s="1538"/>
      <c r="O5" s="1538"/>
      <c r="P5" s="1538"/>
      <c r="Q5" s="1538"/>
      <c r="R5" s="1540" t="s">
        <v>13</v>
      </c>
    </row>
    <row r="6" spans="1:19" ht="15.75" thickBot="1" x14ac:dyDescent="0.3">
      <c r="A6" s="1537"/>
      <c r="B6" s="1" t="s">
        <v>2</v>
      </c>
      <c r="C6" s="1542" t="s">
        <v>6</v>
      </c>
      <c r="D6" s="1543"/>
      <c r="E6" s="1543"/>
      <c r="F6" s="1543"/>
      <c r="G6" s="1544"/>
      <c r="H6" s="1542" t="s">
        <v>7</v>
      </c>
      <c r="I6" s="1543"/>
      <c r="J6" s="1543"/>
      <c r="K6" s="1543"/>
      <c r="L6" s="1539"/>
      <c r="M6" s="88"/>
      <c r="N6" s="1538" t="s">
        <v>9</v>
      </c>
      <c r="O6" s="1538"/>
      <c r="P6" s="1538"/>
      <c r="Q6" s="1538"/>
      <c r="R6" s="1541"/>
    </row>
    <row r="7" spans="1:19" ht="15.75" thickBot="1" x14ac:dyDescent="0.3">
      <c r="A7" s="1537"/>
      <c r="B7" s="1" t="s">
        <v>3</v>
      </c>
      <c r="C7" s="256" t="s">
        <v>8</v>
      </c>
      <c r="D7" s="294" t="s">
        <v>10</v>
      </c>
      <c r="E7" s="294" t="s">
        <v>11</v>
      </c>
      <c r="F7" s="1415" t="s">
        <v>12</v>
      </c>
      <c r="G7" s="296" t="s">
        <v>229</v>
      </c>
      <c r="H7" s="296" t="s">
        <v>8</v>
      </c>
      <c r="I7" s="294" t="s">
        <v>10</v>
      </c>
      <c r="J7" s="294" t="s">
        <v>11</v>
      </c>
      <c r="K7" s="297" t="s">
        <v>12</v>
      </c>
      <c r="L7" s="1416" t="s">
        <v>229</v>
      </c>
      <c r="M7" s="296" t="s">
        <v>8</v>
      </c>
      <c r="N7" s="294" t="s">
        <v>10</v>
      </c>
      <c r="O7" s="294" t="s">
        <v>11</v>
      </c>
      <c r="P7" s="297" t="s">
        <v>12</v>
      </c>
      <c r="Q7" s="299" t="s">
        <v>229</v>
      </c>
      <c r="R7" s="1541"/>
    </row>
    <row r="8" spans="1:19" ht="19.5" thickBot="1" x14ac:dyDescent="0.3">
      <c r="A8" s="1520" t="s">
        <v>455</v>
      </c>
      <c r="B8" s="1521"/>
      <c r="C8" s="1521"/>
      <c r="D8" s="1521"/>
      <c r="E8" s="1521"/>
      <c r="F8" s="1521"/>
      <c r="G8" s="1521"/>
      <c r="H8" s="1521"/>
      <c r="I8" s="1521"/>
      <c r="J8" s="1521"/>
      <c r="K8" s="1521"/>
      <c r="L8" s="1521"/>
      <c r="M8" s="1521"/>
      <c r="N8" s="1521"/>
      <c r="O8" s="1521"/>
      <c r="P8" s="1521"/>
      <c r="Q8" s="1521"/>
      <c r="R8" s="1549"/>
      <c r="S8" s="1375"/>
    </row>
    <row r="9" spans="1:19" ht="36.75" x14ac:dyDescent="0.25">
      <c r="A9" s="1517">
        <v>1</v>
      </c>
      <c r="B9" s="895" t="s">
        <v>431</v>
      </c>
      <c r="C9" s="1417">
        <f>SUM(C11:C13)</f>
        <v>3446</v>
      </c>
      <c r="D9" s="1418">
        <f>SUM(D11:D13)</f>
        <v>3776.1</v>
      </c>
      <c r="E9" s="1418">
        <f t="shared" ref="E9:F9" si="0">E10+E11+E12+E13</f>
        <v>0</v>
      </c>
      <c r="F9" s="1418">
        <f t="shared" si="0"/>
        <v>0</v>
      </c>
      <c r="G9" s="1419">
        <v>0</v>
      </c>
      <c r="H9" s="1420">
        <f>SUM(H11:H13)</f>
        <v>3446</v>
      </c>
      <c r="I9" s="1418">
        <f>SUM(I11:I13)</f>
        <v>3776.1</v>
      </c>
      <c r="J9" s="1418">
        <f t="shared" ref="J9:K9" si="1">J10+J11+J12+J13</f>
        <v>0</v>
      </c>
      <c r="K9" s="1418">
        <f t="shared" si="1"/>
        <v>0</v>
      </c>
      <c r="L9" s="1421">
        <v>0</v>
      </c>
      <c r="M9" s="1417">
        <f>SUM(M11:M13)</f>
        <v>3702.9</v>
      </c>
      <c r="N9" s="1418">
        <f>SUM(N11:N13)</f>
        <v>3702.9</v>
      </c>
      <c r="O9" s="1418">
        <f t="shared" ref="O9:P9" si="2">O10+O11+O12+O13</f>
        <v>0</v>
      </c>
      <c r="P9" s="1418">
        <f t="shared" si="2"/>
        <v>0</v>
      </c>
      <c r="Q9" s="1419">
        <v>0</v>
      </c>
      <c r="R9" s="890"/>
      <c r="S9" s="804" t="s">
        <v>368</v>
      </c>
    </row>
    <row r="10" spans="1:19" x14ac:dyDescent="0.25">
      <c r="A10" s="1518"/>
      <c r="B10" s="896" t="s">
        <v>160</v>
      </c>
      <c r="C10" s="1105">
        <f t="shared" ref="C10" si="3">D10+E10+F10</f>
        <v>0</v>
      </c>
      <c r="D10" s="795">
        <v>0</v>
      </c>
      <c r="E10" s="795"/>
      <c r="F10" s="795"/>
      <c r="G10" s="1119"/>
      <c r="H10" s="1106">
        <f>I10+J10+K10</f>
        <v>0</v>
      </c>
      <c r="I10" s="795">
        <v>0</v>
      </c>
      <c r="J10" s="795"/>
      <c r="K10" s="795"/>
      <c r="L10" s="1120"/>
      <c r="M10" s="1105">
        <f t="shared" ref="M10:M18" si="4">N10+O10+P10</f>
        <v>0</v>
      </c>
      <c r="N10" s="795">
        <v>0</v>
      </c>
      <c r="O10" s="795"/>
      <c r="P10" s="795"/>
      <c r="Q10" s="1119"/>
      <c r="R10" s="805"/>
      <c r="S10" s="804"/>
    </row>
    <row r="11" spans="1:19" x14ac:dyDescent="0.25">
      <c r="A11" s="1518"/>
      <c r="B11" s="896" t="s">
        <v>161</v>
      </c>
      <c r="C11" s="1105">
        <v>250</v>
      </c>
      <c r="D11" s="795">
        <v>0</v>
      </c>
      <c r="E11" s="795">
        <v>0</v>
      </c>
      <c r="F11" s="795">
        <v>0</v>
      </c>
      <c r="G11" s="1119">
        <v>0</v>
      </c>
      <c r="H11" s="1106">
        <v>250</v>
      </c>
      <c r="I11" s="795">
        <v>0</v>
      </c>
      <c r="J11" s="795">
        <v>0</v>
      </c>
      <c r="K11" s="795">
        <v>0</v>
      </c>
      <c r="L11" s="1120">
        <v>0</v>
      </c>
      <c r="M11" s="1105">
        <f t="shared" si="4"/>
        <v>0</v>
      </c>
      <c r="N11" s="795">
        <v>0</v>
      </c>
      <c r="O11" s="795">
        <v>0</v>
      </c>
      <c r="P11" s="795">
        <v>0</v>
      </c>
      <c r="Q11" s="1121">
        <v>0</v>
      </c>
      <c r="R11" s="806"/>
      <c r="S11" s="804"/>
    </row>
    <row r="12" spans="1:19" x14ac:dyDescent="0.25">
      <c r="A12" s="1518"/>
      <c r="B12" s="896" t="s">
        <v>162</v>
      </c>
      <c r="C12" s="1105">
        <v>2650</v>
      </c>
      <c r="D12" s="795">
        <v>3483.7</v>
      </c>
      <c r="E12" s="795">
        <v>0</v>
      </c>
      <c r="F12" s="795">
        <v>0</v>
      </c>
      <c r="G12" s="1119">
        <v>0</v>
      </c>
      <c r="H12" s="1106">
        <v>2650</v>
      </c>
      <c r="I12" s="795">
        <v>3483.7</v>
      </c>
      <c r="J12" s="795">
        <v>0</v>
      </c>
      <c r="K12" s="795">
        <v>0</v>
      </c>
      <c r="L12" s="1120">
        <v>0</v>
      </c>
      <c r="M12" s="1105">
        <f>SUM(N12:Q12)</f>
        <v>3410.82</v>
      </c>
      <c r="N12" s="795">
        <v>3410.82</v>
      </c>
      <c r="O12" s="795">
        <v>0</v>
      </c>
      <c r="P12" s="795">
        <v>0</v>
      </c>
      <c r="Q12" s="1119">
        <v>0</v>
      </c>
      <c r="R12" s="805"/>
      <c r="S12" s="804"/>
    </row>
    <row r="13" spans="1:19" x14ac:dyDescent="0.25">
      <c r="A13" s="1519"/>
      <c r="B13" s="896" t="s">
        <v>163</v>
      </c>
      <c r="C13" s="1105">
        <v>546</v>
      </c>
      <c r="D13" s="795">
        <v>292.39999999999998</v>
      </c>
      <c r="E13" s="795">
        <v>0</v>
      </c>
      <c r="F13" s="795">
        <v>0</v>
      </c>
      <c r="G13" s="1119">
        <v>0</v>
      </c>
      <c r="H13" s="1106">
        <v>546</v>
      </c>
      <c r="I13" s="795">
        <v>292.39999999999998</v>
      </c>
      <c r="J13" s="795">
        <v>0</v>
      </c>
      <c r="K13" s="795">
        <v>0</v>
      </c>
      <c r="L13" s="1120">
        <v>0</v>
      </c>
      <c r="M13" s="1105">
        <f t="shared" si="4"/>
        <v>292.08</v>
      </c>
      <c r="N13" s="795">
        <v>292.08</v>
      </c>
      <c r="O13" s="795">
        <v>0</v>
      </c>
      <c r="P13" s="795">
        <v>0</v>
      </c>
      <c r="Q13" s="1122">
        <v>0</v>
      </c>
      <c r="R13" s="805"/>
      <c r="S13" s="804"/>
    </row>
    <row r="14" spans="1:19" ht="24.75" x14ac:dyDescent="0.25">
      <c r="A14" s="61">
        <v>2</v>
      </c>
      <c r="B14" s="897" t="s">
        <v>201</v>
      </c>
      <c r="C14" s="1107">
        <f>SUM(C15:C18)</f>
        <v>0</v>
      </c>
      <c r="D14" s="796">
        <f>SUM(D15:D18)</f>
        <v>27.6</v>
      </c>
      <c r="E14" s="796">
        <f>E15+E16+E17+E18</f>
        <v>0</v>
      </c>
      <c r="F14" s="796">
        <f>F15+F16+F17+F18</f>
        <v>0</v>
      </c>
      <c r="G14" s="1108">
        <v>0</v>
      </c>
      <c r="H14" s="1109">
        <f>SUM(H15:H18)</f>
        <v>0</v>
      </c>
      <c r="I14" s="796">
        <f>SUM(I15:I18)</f>
        <v>27.6</v>
      </c>
      <c r="J14" s="796">
        <f>J15+J16+J17+J18</f>
        <v>0</v>
      </c>
      <c r="K14" s="796">
        <f>K15+K16+K17+K18</f>
        <v>0</v>
      </c>
      <c r="L14" s="1110">
        <v>0</v>
      </c>
      <c r="M14" s="1107">
        <f>SUM(M15:M18)</f>
        <v>27.6</v>
      </c>
      <c r="N14" s="796">
        <f>SUM(N15:N18)</f>
        <v>27.6</v>
      </c>
      <c r="O14" s="796">
        <f>O15+O16+O17+O18</f>
        <v>0</v>
      </c>
      <c r="P14" s="1111">
        <f>P15+P16+P17+P18</f>
        <v>0</v>
      </c>
      <c r="Q14" s="1111">
        <v>0</v>
      </c>
      <c r="R14" s="891"/>
      <c r="S14" s="804"/>
    </row>
    <row r="15" spans="1:19" x14ac:dyDescent="0.25">
      <c r="A15" s="61"/>
      <c r="B15" s="896" t="s">
        <v>200</v>
      </c>
      <c r="C15" s="1105">
        <v>0</v>
      </c>
      <c r="D15" s="795">
        <v>0</v>
      </c>
      <c r="E15" s="795">
        <v>0</v>
      </c>
      <c r="F15" s="795">
        <v>0</v>
      </c>
      <c r="G15" s="1119">
        <v>0</v>
      </c>
      <c r="H15" s="1106">
        <v>0</v>
      </c>
      <c r="I15" s="795">
        <v>0</v>
      </c>
      <c r="J15" s="795">
        <v>0</v>
      </c>
      <c r="K15" s="795">
        <v>0</v>
      </c>
      <c r="L15" s="1120">
        <v>0</v>
      </c>
      <c r="M15" s="1105">
        <f t="shared" si="4"/>
        <v>0</v>
      </c>
      <c r="N15" s="795">
        <v>0</v>
      </c>
      <c r="O15" s="795">
        <v>0</v>
      </c>
      <c r="P15" s="1122">
        <v>0</v>
      </c>
      <c r="Q15" s="1122">
        <v>0</v>
      </c>
      <c r="R15" s="805"/>
      <c r="S15" s="804"/>
    </row>
    <row r="16" spans="1:19" ht="24.75" x14ac:dyDescent="0.25">
      <c r="A16" s="61"/>
      <c r="B16" s="896" t="s">
        <v>299</v>
      </c>
      <c r="C16" s="1105">
        <v>0</v>
      </c>
      <c r="D16" s="795">
        <v>0</v>
      </c>
      <c r="E16" s="795">
        <v>0</v>
      </c>
      <c r="F16" s="795">
        <v>0</v>
      </c>
      <c r="G16" s="1119">
        <v>0</v>
      </c>
      <c r="H16" s="1106">
        <v>0</v>
      </c>
      <c r="I16" s="795">
        <v>0</v>
      </c>
      <c r="J16" s="795">
        <v>0</v>
      </c>
      <c r="K16" s="795">
        <v>0</v>
      </c>
      <c r="L16" s="1120">
        <v>0</v>
      </c>
      <c r="M16" s="1105">
        <f t="shared" si="4"/>
        <v>0</v>
      </c>
      <c r="N16" s="795">
        <v>0</v>
      </c>
      <c r="O16" s="795">
        <v>0</v>
      </c>
      <c r="P16" s="1122">
        <v>0</v>
      </c>
      <c r="Q16" s="1122">
        <v>0</v>
      </c>
      <c r="R16" s="805"/>
      <c r="S16" s="804"/>
    </row>
    <row r="17" spans="1:19" ht="24.75" x14ac:dyDescent="0.25">
      <c r="A17" s="61"/>
      <c r="B17" s="896" t="s">
        <v>300</v>
      </c>
      <c r="C17" s="1105">
        <v>0</v>
      </c>
      <c r="D17" s="795">
        <v>0</v>
      </c>
      <c r="E17" s="795">
        <v>0</v>
      </c>
      <c r="F17" s="795">
        <v>0</v>
      </c>
      <c r="G17" s="1122">
        <v>0</v>
      </c>
      <c r="H17" s="1106">
        <v>0</v>
      </c>
      <c r="I17" s="795">
        <v>0</v>
      </c>
      <c r="J17" s="795">
        <v>0</v>
      </c>
      <c r="K17" s="795">
        <v>0</v>
      </c>
      <c r="L17" s="1120">
        <v>0</v>
      </c>
      <c r="M17" s="1105">
        <f t="shared" si="4"/>
        <v>0</v>
      </c>
      <c r="N17" s="795">
        <v>0</v>
      </c>
      <c r="O17" s="795">
        <v>0</v>
      </c>
      <c r="P17" s="1122">
        <v>0</v>
      </c>
      <c r="Q17" s="1122">
        <v>0</v>
      </c>
      <c r="R17" s="805"/>
      <c r="S17" s="804"/>
    </row>
    <row r="18" spans="1:19" ht="24.75" x14ac:dyDescent="0.25">
      <c r="A18" s="61"/>
      <c r="B18" s="54" t="s">
        <v>301</v>
      </c>
      <c r="C18" s="1112">
        <v>0</v>
      </c>
      <c r="D18" s="1113">
        <v>27.6</v>
      </c>
      <c r="E18" s="795">
        <v>0</v>
      </c>
      <c r="F18" s="1122">
        <v>0</v>
      </c>
      <c r="G18" s="1122">
        <v>0</v>
      </c>
      <c r="H18" s="1106">
        <v>0</v>
      </c>
      <c r="I18" s="1113">
        <v>27.6</v>
      </c>
      <c r="J18" s="795">
        <v>0</v>
      </c>
      <c r="K18" s="795">
        <v>0</v>
      </c>
      <c r="L18" s="1123">
        <v>0</v>
      </c>
      <c r="M18" s="1105">
        <f t="shared" si="4"/>
        <v>27.6</v>
      </c>
      <c r="N18" s="795">
        <v>27.6</v>
      </c>
      <c r="O18" s="795">
        <v>0</v>
      </c>
      <c r="P18" s="795">
        <v>0</v>
      </c>
      <c r="Q18" s="1122">
        <v>0</v>
      </c>
      <c r="R18" s="892"/>
      <c r="S18" s="804"/>
    </row>
    <row r="19" spans="1:19" ht="36.75" x14ac:dyDescent="0.25">
      <c r="A19" s="807">
        <v>3</v>
      </c>
      <c r="B19" s="898" t="s">
        <v>432</v>
      </c>
      <c r="C19" s="1114">
        <v>0</v>
      </c>
      <c r="D19" s="1115">
        <v>0</v>
      </c>
      <c r="E19" s="796">
        <v>0</v>
      </c>
      <c r="F19" s="796">
        <v>0</v>
      </c>
      <c r="G19" s="1111">
        <v>0</v>
      </c>
      <c r="H19" s="1109">
        <v>0</v>
      </c>
      <c r="I19" s="1115">
        <v>0</v>
      </c>
      <c r="J19" s="796">
        <v>0</v>
      </c>
      <c r="K19" s="796">
        <v>0</v>
      </c>
      <c r="L19" s="1126">
        <v>0</v>
      </c>
      <c r="M19" s="1107">
        <v>0</v>
      </c>
      <c r="N19" s="796">
        <v>0</v>
      </c>
      <c r="O19" s="796">
        <v>0</v>
      </c>
      <c r="P19" s="796">
        <v>0</v>
      </c>
      <c r="Q19" s="1127">
        <v>0</v>
      </c>
      <c r="R19" s="893"/>
      <c r="S19" s="804"/>
    </row>
    <row r="20" spans="1:19" ht="16.5" thickBot="1" x14ac:dyDescent="0.3">
      <c r="A20" s="642"/>
      <c r="B20" s="899" t="s">
        <v>131</v>
      </c>
      <c r="C20" s="1116">
        <f>SUM(D20:G20)</f>
        <v>3803.7</v>
      </c>
      <c r="D20" s="1117">
        <f>D9+D14+D19</f>
        <v>3803.7</v>
      </c>
      <c r="E20" s="1117">
        <f t="shared" ref="E20:G20" si="5">E9+E14+E19</f>
        <v>0</v>
      </c>
      <c r="F20" s="1117">
        <f t="shared" si="5"/>
        <v>0</v>
      </c>
      <c r="G20" s="1128">
        <f t="shared" si="5"/>
        <v>0</v>
      </c>
      <c r="H20" s="1118">
        <f>SUM(I20:L20)</f>
        <v>3803.7</v>
      </c>
      <c r="I20" s="1117">
        <f t="shared" ref="I20:L20" si="6">I9+I14+I19</f>
        <v>3803.7</v>
      </c>
      <c r="J20" s="1117">
        <f t="shared" si="6"/>
        <v>0</v>
      </c>
      <c r="K20" s="1117">
        <f t="shared" si="6"/>
        <v>0</v>
      </c>
      <c r="L20" s="1129">
        <f t="shared" si="6"/>
        <v>0</v>
      </c>
      <c r="M20" s="1116">
        <f>SUM(N20:P20)</f>
        <v>3730.5</v>
      </c>
      <c r="N20" s="1117">
        <f>N9+N14+N19</f>
        <v>3730.5</v>
      </c>
      <c r="O20" s="1117">
        <f t="shared" ref="O20:Q20" si="7">O9+O14+O19</f>
        <v>0</v>
      </c>
      <c r="P20" s="1117">
        <f t="shared" si="7"/>
        <v>0</v>
      </c>
      <c r="Q20" s="1130">
        <f t="shared" si="7"/>
        <v>0</v>
      </c>
      <c r="R20" s="894">
        <f>M20/C20*100</f>
        <v>98.075558009306732</v>
      </c>
      <c r="S20" s="804"/>
    </row>
    <row r="21" spans="1:19" ht="19.5" thickBot="1" x14ac:dyDescent="0.3">
      <c r="A21" s="1520" t="s">
        <v>344</v>
      </c>
      <c r="B21" s="1521"/>
      <c r="C21" s="1522"/>
      <c r="D21" s="1522"/>
      <c r="E21" s="1522"/>
      <c r="F21" s="1522"/>
      <c r="G21" s="1522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3"/>
      <c r="S21" s="1375"/>
    </row>
    <row r="22" spans="1:19" ht="36" x14ac:dyDescent="0.25">
      <c r="A22" s="900"/>
      <c r="B22" s="901" t="s">
        <v>71</v>
      </c>
      <c r="C22" s="1131">
        <f>SUM(D22:G22)</f>
        <v>380.8</v>
      </c>
      <c r="D22" s="752">
        <f>D23+D26+D52</f>
        <v>380.8</v>
      </c>
      <c r="E22" s="1132">
        <f t="shared" ref="E22:G22" si="8">E23+E26+E52</f>
        <v>0</v>
      </c>
      <c r="F22" s="462">
        <f t="shared" si="8"/>
        <v>0</v>
      </c>
      <c r="G22" s="1133">
        <f t="shared" si="8"/>
        <v>0</v>
      </c>
      <c r="H22" s="1134">
        <f>SUM(I22:L22)</f>
        <v>380.8</v>
      </c>
      <c r="I22" s="1135">
        <f>I23+I26+I52</f>
        <v>380.8</v>
      </c>
      <c r="J22" s="1136">
        <f t="shared" ref="J22:L22" si="9">J23+J26+J52</f>
        <v>0</v>
      </c>
      <c r="K22" s="1136">
        <f t="shared" si="9"/>
        <v>0</v>
      </c>
      <c r="L22" s="1137">
        <f t="shared" si="9"/>
        <v>0</v>
      </c>
      <c r="M22" s="1038">
        <f>SUM(N22:Q22)</f>
        <v>380.7</v>
      </c>
      <c r="N22" s="1136">
        <f t="shared" ref="N22:Q22" si="10">N23+N26+N52</f>
        <v>380.7</v>
      </c>
      <c r="O22" s="1136">
        <f t="shared" si="10"/>
        <v>0</v>
      </c>
      <c r="P22" s="1136">
        <f t="shared" si="10"/>
        <v>0</v>
      </c>
      <c r="Q22" s="1138">
        <f t="shared" si="10"/>
        <v>0</v>
      </c>
      <c r="R22" s="302">
        <f>M22/C22*100</f>
        <v>99.973739495798313</v>
      </c>
      <c r="S22" s="804" t="s">
        <v>368</v>
      </c>
    </row>
    <row r="23" spans="1:19" ht="48" x14ac:dyDescent="0.25">
      <c r="A23" s="808"/>
      <c r="B23" s="902" t="s">
        <v>561</v>
      </c>
      <c r="C23" s="1139">
        <f>SUM(D23:G23)</f>
        <v>0</v>
      </c>
      <c r="D23" s="1140">
        <f>SUM(D24:D25)</f>
        <v>0</v>
      </c>
      <c r="E23" s="1140">
        <f>SUM(E24:E25)</f>
        <v>0</v>
      </c>
      <c r="F23" s="1140">
        <f t="shared" ref="F23:G23" si="11">SUM(F24:F25)</f>
        <v>0</v>
      </c>
      <c r="G23" s="1141">
        <f t="shared" si="11"/>
        <v>0</v>
      </c>
      <c r="H23" s="1142">
        <f>SUM(I23:L23)</f>
        <v>0</v>
      </c>
      <c r="I23" s="1140">
        <f t="shared" ref="I23:L23" si="12">SUM(I24:I25)</f>
        <v>0</v>
      </c>
      <c r="J23" s="1140">
        <f t="shared" si="12"/>
        <v>0</v>
      </c>
      <c r="K23" s="1140">
        <f t="shared" si="12"/>
        <v>0</v>
      </c>
      <c r="L23" s="1143">
        <f t="shared" si="12"/>
        <v>0</v>
      </c>
      <c r="M23" s="1142">
        <f>SUM(N23:Q23)</f>
        <v>0</v>
      </c>
      <c r="N23" s="1140">
        <f t="shared" ref="N23:Q23" si="13">SUM(N24:N25)</f>
        <v>0</v>
      </c>
      <c r="O23" s="1140">
        <f t="shared" si="13"/>
        <v>0</v>
      </c>
      <c r="P23" s="1140">
        <f t="shared" si="13"/>
        <v>0</v>
      </c>
      <c r="Q23" s="1144">
        <f t="shared" si="13"/>
        <v>0</v>
      </c>
      <c r="R23" s="809" t="e">
        <f>M23/C23*100</f>
        <v>#DIV/0!</v>
      </c>
      <c r="S23" s="804"/>
    </row>
    <row r="24" spans="1:19" ht="24" x14ac:dyDescent="0.25">
      <c r="A24" s="810" t="s">
        <v>26</v>
      </c>
      <c r="B24" s="246" t="s">
        <v>32</v>
      </c>
      <c r="C24" s="1145">
        <v>0</v>
      </c>
      <c r="D24" s="277">
        <v>0</v>
      </c>
      <c r="E24" s="277">
        <v>0</v>
      </c>
      <c r="F24" s="277">
        <v>0</v>
      </c>
      <c r="G24" s="606">
        <v>0</v>
      </c>
      <c r="H24" s="605">
        <v>0</v>
      </c>
      <c r="I24" s="277">
        <v>0</v>
      </c>
      <c r="J24" s="277">
        <v>0</v>
      </c>
      <c r="K24" s="277">
        <v>0</v>
      </c>
      <c r="L24" s="1146">
        <v>0</v>
      </c>
      <c r="M24" s="605">
        <v>0</v>
      </c>
      <c r="N24" s="277">
        <v>0</v>
      </c>
      <c r="O24" s="277">
        <v>0</v>
      </c>
      <c r="P24" s="277">
        <v>0</v>
      </c>
      <c r="Q24" s="963">
        <v>0</v>
      </c>
      <c r="R24" s="811"/>
      <c r="S24" s="804"/>
    </row>
    <row r="25" spans="1:19" ht="24" x14ac:dyDescent="0.25">
      <c r="A25" s="810" t="s">
        <v>27</v>
      </c>
      <c r="B25" s="246" t="s">
        <v>562</v>
      </c>
      <c r="C25" s="1145">
        <v>280</v>
      </c>
      <c r="D25" s="277">
        <v>0</v>
      </c>
      <c r="E25" s="277">
        <v>0</v>
      </c>
      <c r="F25" s="277">
        <v>0</v>
      </c>
      <c r="G25" s="606">
        <v>0</v>
      </c>
      <c r="H25" s="605">
        <f t="shared" ref="H25" si="14">I25+J25+K25</f>
        <v>0</v>
      </c>
      <c r="I25" s="277">
        <v>0</v>
      </c>
      <c r="J25" s="277">
        <v>0</v>
      </c>
      <c r="K25" s="277">
        <v>0</v>
      </c>
      <c r="L25" s="1146">
        <v>0</v>
      </c>
      <c r="M25" s="605">
        <f>N25</f>
        <v>0</v>
      </c>
      <c r="N25" s="277">
        <v>0</v>
      </c>
      <c r="O25" s="277">
        <v>0</v>
      </c>
      <c r="P25" s="277">
        <v>0</v>
      </c>
      <c r="Q25" s="963">
        <v>0</v>
      </c>
      <c r="R25" s="811"/>
      <c r="S25" s="804"/>
    </row>
    <row r="26" spans="1:19" ht="60" x14ac:dyDescent="0.25">
      <c r="A26" s="673"/>
      <c r="B26" s="903" t="s">
        <v>563</v>
      </c>
      <c r="C26" s="1139">
        <f>SUM(D26:G26)</f>
        <v>355.8</v>
      </c>
      <c r="D26" s="1140">
        <f>SUM(D27)</f>
        <v>355.8</v>
      </c>
      <c r="E26" s="1140">
        <f t="shared" ref="E26:G26" si="15">SUM(E27)</f>
        <v>0</v>
      </c>
      <c r="F26" s="1140">
        <f t="shared" si="15"/>
        <v>0</v>
      </c>
      <c r="G26" s="1201">
        <f t="shared" si="15"/>
        <v>0</v>
      </c>
      <c r="H26" s="1142">
        <f>SUM(I26:L26)</f>
        <v>355.8</v>
      </c>
      <c r="I26" s="1140">
        <f>SUM(I27)</f>
        <v>355.8</v>
      </c>
      <c r="J26" s="1140">
        <f t="shared" ref="J26:L26" si="16">SUM(J27)</f>
        <v>0</v>
      </c>
      <c r="K26" s="1140">
        <f t="shared" si="16"/>
        <v>0</v>
      </c>
      <c r="L26" s="1144">
        <f t="shared" si="16"/>
        <v>0</v>
      </c>
      <c r="M26" s="1142">
        <f>SUM(N26:Q26)</f>
        <v>355.7</v>
      </c>
      <c r="N26" s="1140">
        <f>SUM(N27)</f>
        <v>355.7</v>
      </c>
      <c r="O26" s="1140">
        <f t="shared" ref="O26:Q26" si="17">SUM(O27)</f>
        <v>0</v>
      </c>
      <c r="P26" s="1140">
        <f t="shared" si="17"/>
        <v>0</v>
      </c>
      <c r="Q26" s="1144">
        <f t="shared" si="17"/>
        <v>0</v>
      </c>
      <c r="R26" s="676"/>
      <c r="S26" s="804"/>
    </row>
    <row r="27" spans="1:19" ht="24" x14ac:dyDescent="0.25">
      <c r="A27" s="812" t="s">
        <v>34</v>
      </c>
      <c r="B27" s="1000" t="s">
        <v>564</v>
      </c>
      <c r="C27" s="1151">
        <f>SUM(D27:G27)</f>
        <v>355.8</v>
      </c>
      <c r="D27" s="802">
        <v>355.8</v>
      </c>
      <c r="E27" s="802">
        <f t="shared" ref="E27:G27" si="18">E28+E34+E39+E46</f>
        <v>0</v>
      </c>
      <c r="F27" s="802">
        <f t="shared" si="18"/>
        <v>0</v>
      </c>
      <c r="G27" s="1150">
        <f t="shared" si="18"/>
        <v>0</v>
      </c>
      <c r="H27" s="945">
        <f>SUM(I27:L27)</f>
        <v>355.8</v>
      </c>
      <c r="I27" s="802">
        <v>355.8</v>
      </c>
      <c r="J27" s="802">
        <f t="shared" ref="J27:L27" si="19">J28+J34+J39+J46</f>
        <v>0</v>
      </c>
      <c r="K27" s="802">
        <f t="shared" si="19"/>
        <v>0</v>
      </c>
      <c r="L27" s="962">
        <f t="shared" si="19"/>
        <v>0</v>
      </c>
      <c r="M27" s="945">
        <f>SUM(N27:Q27)</f>
        <v>355.7</v>
      </c>
      <c r="N27" s="802">
        <f>N28+N34+N39+N46</f>
        <v>355.7</v>
      </c>
      <c r="O27" s="802">
        <f t="shared" ref="O27:Q27" si="20">O28+O34+O39+O46</f>
        <v>0</v>
      </c>
      <c r="P27" s="802">
        <f t="shared" si="20"/>
        <v>0</v>
      </c>
      <c r="Q27" s="962">
        <f t="shared" si="20"/>
        <v>0</v>
      </c>
      <c r="R27" s="816"/>
      <c r="S27" s="804"/>
    </row>
    <row r="28" spans="1:19" ht="48" x14ac:dyDescent="0.25">
      <c r="A28" s="812" t="s">
        <v>401</v>
      </c>
      <c r="B28" s="1000" t="s">
        <v>565</v>
      </c>
      <c r="C28" s="1406">
        <f>SUM(D28:G28)</f>
        <v>224.5</v>
      </c>
      <c r="D28" s="801">
        <f>SUM(D29:D33)</f>
        <v>224.5</v>
      </c>
      <c r="E28" s="801">
        <f t="shared" ref="E28:G28" si="21">SUM(E29:E33)</f>
        <v>0</v>
      </c>
      <c r="F28" s="801">
        <f t="shared" si="21"/>
        <v>0</v>
      </c>
      <c r="G28" s="1423">
        <f t="shared" si="21"/>
        <v>0</v>
      </c>
      <c r="H28" s="944">
        <f>SUM(I28:L28)</f>
        <v>225.4</v>
      </c>
      <c r="I28" s="801">
        <f>SUM(I29:I33)</f>
        <v>225.4</v>
      </c>
      <c r="J28" s="801">
        <f t="shared" ref="J28:L28" si="22">SUM(J29:J33)</f>
        <v>0</v>
      </c>
      <c r="K28" s="801">
        <f t="shared" si="22"/>
        <v>0</v>
      </c>
      <c r="L28" s="961">
        <f t="shared" si="22"/>
        <v>0</v>
      </c>
      <c r="M28" s="944">
        <f>SUM(N28:Q28)</f>
        <v>225.3</v>
      </c>
      <c r="N28" s="1424">
        <f>SUM(N29:N33)</f>
        <v>225.3</v>
      </c>
      <c r="O28" s="801">
        <f t="shared" ref="O28:Q28" si="23">SUM(O29:O33)</f>
        <v>0</v>
      </c>
      <c r="P28" s="801">
        <f t="shared" si="23"/>
        <v>0</v>
      </c>
      <c r="Q28" s="961">
        <f t="shared" si="23"/>
        <v>0</v>
      </c>
      <c r="R28" s="920"/>
      <c r="S28" s="804"/>
    </row>
    <row r="29" spans="1:19" ht="54" customHeight="1" x14ac:dyDescent="0.25">
      <c r="A29" s="812"/>
      <c r="B29" s="904" t="s">
        <v>20</v>
      </c>
      <c r="C29" s="1151">
        <f t="shared" ref="C29:C38" si="24">D29</f>
        <v>85.6</v>
      </c>
      <c r="D29" s="802">
        <v>85.6</v>
      </c>
      <c r="E29" s="802">
        <v>0</v>
      </c>
      <c r="F29" s="802">
        <v>0</v>
      </c>
      <c r="G29" s="1150">
        <v>0</v>
      </c>
      <c r="H29" s="945">
        <f t="shared" ref="H29" si="25">I29</f>
        <v>85.6</v>
      </c>
      <c r="I29" s="802">
        <v>85.6</v>
      </c>
      <c r="J29" s="802">
        <v>0</v>
      </c>
      <c r="K29" s="802">
        <v>0</v>
      </c>
      <c r="L29" s="962">
        <v>0</v>
      </c>
      <c r="M29" s="945">
        <f t="shared" ref="M29:M38" si="26">N29</f>
        <v>85.5</v>
      </c>
      <c r="N29" s="1147">
        <v>85.5</v>
      </c>
      <c r="O29" s="802">
        <v>0</v>
      </c>
      <c r="P29" s="802">
        <v>0</v>
      </c>
      <c r="Q29" s="962">
        <v>0</v>
      </c>
      <c r="R29" s="920"/>
      <c r="S29" s="804"/>
    </row>
    <row r="30" spans="1:19" ht="48" x14ac:dyDescent="0.25">
      <c r="A30" s="813"/>
      <c r="B30" s="246" t="s">
        <v>21</v>
      </c>
      <c r="C30" s="1145">
        <f t="shared" si="24"/>
        <v>84.9</v>
      </c>
      <c r="D30" s="1152">
        <v>84.9</v>
      </c>
      <c r="E30" s="1152">
        <v>0</v>
      </c>
      <c r="F30" s="1152">
        <v>0</v>
      </c>
      <c r="G30" s="1153">
        <v>0</v>
      </c>
      <c r="H30" s="605">
        <f t="shared" ref="H30:H33" si="27">I30+J30+K30</f>
        <v>84.9</v>
      </c>
      <c r="I30" s="1152">
        <v>84.9</v>
      </c>
      <c r="J30" s="1152">
        <v>0</v>
      </c>
      <c r="K30" s="1152">
        <v>0</v>
      </c>
      <c r="L30" s="1154">
        <v>0</v>
      </c>
      <c r="M30" s="605">
        <f t="shared" si="26"/>
        <v>84.9</v>
      </c>
      <c r="N30" s="1147">
        <v>84.9</v>
      </c>
      <c r="O30" s="1152">
        <v>0</v>
      </c>
      <c r="P30" s="1152">
        <v>0</v>
      </c>
      <c r="Q30" s="963">
        <v>0</v>
      </c>
      <c r="R30" s="811"/>
      <c r="S30" s="804"/>
    </row>
    <row r="31" spans="1:19" ht="24" x14ac:dyDescent="0.25">
      <c r="A31" s="813"/>
      <c r="B31" s="246" t="s">
        <v>22</v>
      </c>
      <c r="C31" s="1145">
        <f t="shared" si="24"/>
        <v>0</v>
      </c>
      <c r="D31" s="1152">
        <v>0</v>
      </c>
      <c r="E31" s="1152">
        <v>0</v>
      </c>
      <c r="F31" s="1152">
        <v>0</v>
      </c>
      <c r="G31" s="1153">
        <v>0</v>
      </c>
      <c r="H31" s="605">
        <f t="shared" si="27"/>
        <v>0.9</v>
      </c>
      <c r="I31" s="1152">
        <v>0.9</v>
      </c>
      <c r="J31" s="1152">
        <v>0</v>
      </c>
      <c r="K31" s="1152">
        <v>0</v>
      </c>
      <c r="L31" s="1154">
        <v>0</v>
      </c>
      <c r="M31" s="605">
        <f t="shared" si="26"/>
        <v>0.9</v>
      </c>
      <c r="N31" s="1147">
        <v>0.9</v>
      </c>
      <c r="O31" s="1152">
        <v>0</v>
      </c>
      <c r="P31" s="1152">
        <v>0</v>
      </c>
      <c r="Q31" s="963">
        <v>0</v>
      </c>
      <c r="R31" s="811"/>
      <c r="S31" s="804"/>
    </row>
    <row r="32" spans="1:19" ht="24" x14ac:dyDescent="0.25">
      <c r="A32" s="814"/>
      <c r="B32" s="246" t="s">
        <v>23</v>
      </c>
      <c r="C32" s="1155">
        <f t="shared" si="24"/>
        <v>0</v>
      </c>
      <c r="D32" s="1152">
        <v>0</v>
      </c>
      <c r="E32" s="1152">
        <v>0</v>
      </c>
      <c r="F32" s="1152">
        <v>0</v>
      </c>
      <c r="G32" s="1156">
        <v>0</v>
      </c>
      <c r="H32" s="607">
        <f t="shared" si="27"/>
        <v>0</v>
      </c>
      <c r="I32" s="1152">
        <v>0</v>
      </c>
      <c r="J32" s="1152">
        <v>0</v>
      </c>
      <c r="K32" s="1152">
        <v>0</v>
      </c>
      <c r="L32" s="1157">
        <v>0</v>
      </c>
      <c r="M32" s="607">
        <f t="shared" si="26"/>
        <v>0</v>
      </c>
      <c r="N32" s="1147">
        <v>0</v>
      </c>
      <c r="O32" s="1152">
        <v>0</v>
      </c>
      <c r="P32" s="1152">
        <v>0</v>
      </c>
      <c r="Q32" s="963">
        <v>0</v>
      </c>
      <c r="R32" s="811"/>
      <c r="S32" s="804"/>
    </row>
    <row r="33" spans="1:19" ht="36" x14ac:dyDescent="0.25">
      <c r="A33" s="814"/>
      <c r="B33" s="246" t="s">
        <v>24</v>
      </c>
      <c r="C33" s="1155">
        <f t="shared" si="24"/>
        <v>54</v>
      </c>
      <c r="D33" s="1152">
        <v>54</v>
      </c>
      <c r="E33" s="1152">
        <v>0</v>
      </c>
      <c r="F33" s="1152">
        <v>0</v>
      </c>
      <c r="G33" s="1156">
        <v>0</v>
      </c>
      <c r="H33" s="607">
        <f t="shared" si="27"/>
        <v>54</v>
      </c>
      <c r="I33" s="1152">
        <v>54</v>
      </c>
      <c r="J33" s="1152">
        <v>0</v>
      </c>
      <c r="K33" s="1152">
        <v>0</v>
      </c>
      <c r="L33" s="1157">
        <v>0</v>
      </c>
      <c r="M33" s="607">
        <f t="shared" si="26"/>
        <v>54</v>
      </c>
      <c r="N33" s="1147">
        <v>54</v>
      </c>
      <c r="O33" s="1152">
        <v>0</v>
      </c>
      <c r="P33" s="1152">
        <v>0</v>
      </c>
      <c r="Q33" s="963">
        <v>0</v>
      </c>
      <c r="R33" s="811"/>
      <c r="S33" s="804"/>
    </row>
    <row r="34" spans="1:19" ht="48" x14ac:dyDescent="0.25">
      <c r="A34" s="815" t="s">
        <v>402</v>
      </c>
      <c r="B34" s="1405" t="s">
        <v>566</v>
      </c>
      <c r="C34" s="1406">
        <f>SUM(D34:G34)</f>
        <v>55.199999999999996</v>
      </c>
      <c r="D34" s="1425">
        <f>SUM(D35:D38)</f>
        <v>55.199999999999996</v>
      </c>
      <c r="E34" s="1425">
        <f t="shared" ref="E34:G34" si="28">SUM(E35:E38)</f>
        <v>0</v>
      </c>
      <c r="F34" s="1425">
        <f t="shared" si="28"/>
        <v>0</v>
      </c>
      <c r="G34" s="1426">
        <f t="shared" si="28"/>
        <v>0</v>
      </c>
      <c r="H34" s="944">
        <f>SUM(I34:L34)</f>
        <v>55.199999999999996</v>
      </c>
      <c r="I34" s="1425">
        <f t="shared" ref="I34:L34" si="29">SUM(I35:I38)</f>
        <v>55.199999999999996</v>
      </c>
      <c r="J34" s="1425">
        <f t="shared" si="29"/>
        <v>0</v>
      </c>
      <c r="K34" s="1425">
        <f t="shared" si="29"/>
        <v>0</v>
      </c>
      <c r="L34" s="1427">
        <f t="shared" si="29"/>
        <v>0</v>
      </c>
      <c r="M34" s="944">
        <f>SUM(N34:Q34)</f>
        <v>55.199999999999996</v>
      </c>
      <c r="N34" s="1428">
        <f>SUM(N35:N38)</f>
        <v>55.199999999999996</v>
      </c>
      <c r="O34" s="1425">
        <f t="shared" ref="O34:Q34" si="30">SUM(O35:O38)</f>
        <v>0</v>
      </c>
      <c r="P34" s="1425">
        <f t="shared" si="30"/>
        <v>0</v>
      </c>
      <c r="Q34" s="961">
        <f t="shared" si="30"/>
        <v>0</v>
      </c>
      <c r="R34" s="816">
        <f>M34/C34*100</f>
        <v>100</v>
      </c>
      <c r="S34" s="804"/>
    </row>
    <row r="35" spans="1:19" ht="60" x14ac:dyDescent="0.25">
      <c r="A35" s="817"/>
      <c r="B35" s="246" t="s">
        <v>36</v>
      </c>
      <c r="C35" s="1145">
        <f t="shared" si="24"/>
        <v>52.8</v>
      </c>
      <c r="D35" s="1161">
        <v>52.8</v>
      </c>
      <c r="E35" s="1145">
        <v>0</v>
      </c>
      <c r="F35" s="1152">
        <v>0</v>
      </c>
      <c r="G35" s="1162">
        <v>0</v>
      </c>
      <c r="H35" s="605">
        <f t="shared" ref="H35:H38" si="31">I35+J35+K35</f>
        <v>52.8</v>
      </c>
      <c r="I35" s="1161">
        <v>52.8</v>
      </c>
      <c r="J35" s="1163">
        <v>0</v>
      </c>
      <c r="K35" s="277">
        <v>0</v>
      </c>
      <c r="L35" s="1146">
        <v>0</v>
      </c>
      <c r="M35" s="605">
        <f t="shared" si="26"/>
        <v>52.8</v>
      </c>
      <c r="N35" s="1223">
        <v>52.8</v>
      </c>
      <c r="O35" s="1145">
        <v>0</v>
      </c>
      <c r="P35" s="1152">
        <v>0</v>
      </c>
      <c r="Q35" s="963">
        <v>0</v>
      </c>
      <c r="R35" s="811"/>
      <c r="S35" s="804"/>
    </row>
    <row r="36" spans="1:19" ht="84" x14ac:dyDescent="0.25">
      <c r="A36" s="818"/>
      <c r="B36" s="246" t="s">
        <v>37</v>
      </c>
      <c r="C36" s="1145">
        <f t="shared" si="24"/>
        <v>0.5</v>
      </c>
      <c r="D36" s="1161">
        <v>0.5</v>
      </c>
      <c r="E36" s="1145">
        <v>0</v>
      </c>
      <c r="F36" s="1152">
        <v>0</v>
      </c>
      <c r="G36" s="1162">
        <v>0</v>
      </c>
      <c r="H36" s="605">
        <f t="shared" si="31"/>
        <v>0.5</v>
      </c>
      <c r="I36" s="1161">
        <v>0.5</v>
      </c>
      <c r="J36" s="1163">
        <v>0</v>
      </c>
      <c r="K36" s="277">
        <v>0</v>
      </c>
      <c r="L36" s="1146">
        <v>0</v>
      </c>
      <c r="M36" s="605">
        <f t="shared" si="26"/>
        <v>0.5</v>
      </c>
      <c r="N36" s="1223">
        <v>0.5</v>
      </c>
      <c r="O36" s="1145">
        <v>0</v>
      </c>
      <c r="P36" s="1152">
        <v>0</v>
      </c>
      <c r="Q36" s="963">
        <v>0</v>
      </c>
      <c r="R36" s="811"/>
      <c r="S36" s="804"/>
    </row>
    <row r="37" spans="1:19" ht="48" x14ac:dyDescent="0.25">
      <c r="A37" s="818"/>
      <c r="B37" s="246" t="s">
        <v>38</v>
      </c>
      <c r="C37" s="1145">
        <f t="shared" si="24"/>
        <v>1.9</v>
      </c>
      <c r="D37" s="1161">
        <v>1.9</v>
      </c>
      <c r="E37" s="1145">
        <v>0</v>
      </c>
      <c r="F37" s="1152">
        <v>0</v>
      </c>
      <c r="G37" s="1162">
        <v>0</v>
      </c>
      <c r="H37" s="605">
        <f t="shared" si="31"/>
        <v>1.9</v>
      </c>
      <c r="I37" s="1161">
        <v>1.9</v>
      </c>
      <c r="J37" s="1163">
        <v>0</v>
      </c>
      <c r="K37" s="277">
        <v>0</v>
      </c>
      <c r="L37" s="1146">
        <v>0</v>
      </c>
      <c r="M37" s="605">
        <f t="shared" si="26"/>
        <v>1.9</v>
      </c>
      <c r="N37" s="1223">
        <v>1.9</v>
      </c>
      <c r="O37" s="1145">
        <v>0</v>
      </c>
      <c r="P37" s="1152">
        <v>0</v>
      </c>
      <c r="Q37" s="963">
        <v>0</v>
      </c>
      <c r="R37" s="811"/>
      <c r="S37" s="804"/>
    </row>
    <row r="38" spans="1:19" ht="24" x14ac:dyDescent="0.25">
      <c r="A38" s="818"/>
      <c r="B38" s="246" t="s">
        <v>39</v>
      </c>
      <c r="C38" s="1145">
        <f t="shared" si="24"/>
        <v>0</v>
      </c>
      <c r="D38" s="1161">
        <v>0</v>
      </c>
      <c r="E38" s="1145">
        <v>0</v>
      </c>
      <c r="F38" s="1152">
        <v>0</v>
      </c>
      <c r="G38" s="1162">
        <v>0</v>
      </c>
      <c r="H38" s="605">
        <f t="shared" si="31"/>
        <v>0</v>
      </c>
      <c r="I38" s="1161">
        <v>0</v>
      </c>
      <c r="J38" s="1163">
        <v>0</v>
      </c>
      <c r="K38" s="277">
        <v>0</v>
      </c>
      <c r="L38" s="1146">
        <v>0</v>
      </c>
      <c r="M38" s="605">
        <f t="shared" si="26"/>
        <v>0</v>
      </c>
      <c r="N38" s="1223">
        <v>0</v>
      </c>
      <c r="O38" s="1145">
        <v>0</v>
      </c>
      <c r="P38" s="1152">
        <v>0</v>
      </c>
      <c r="Q38" s="963">
        <v>0</v>
      </c>
      <c r="R38" s="811"/>
      <c r="S38" s="804"/>
    </row>
    <row r="39" spans="1:19" ht="60" x14ac:dyDescent="0.25">
      <c r="A39" s="819" t="s">
        <v>403</v>
      </c>
      <c r="B39" s="1404" t="s">
        <v>568</v>
      </c>
      <c r="C39" s="1406">
        <f>SUM(D39:G39)</f>
        <v>44.400000000000006</v>
      </c>
      <c r="D39" s="1407">
        <f>SUM(D40:D45)</f>
        <v>44.400000000000006</v>
      </c>
      <c r="E39" s="1407">
        <f t="shared" ref="E39:G39" si="32">SUM(E40:E45)</f>
        <v>0</v>
      </c>
      <c r="F39" s="1407">
        <f t="shared" si="32"/>
        <v>0</v>
      </c>
      <c r="G39" s="1408">
        <f t="shared" si="32"/>
        <v>0</v>
      </c>
      <c r="H39" s="944">
        <f>SUM(I39:L39)</f>
        <v>44.900000000000006</v>
      </c>
      <c r="I39" s="1407">
        <f t="shared" ref="I39:L39" si="33">SUM(I40:I45)</f>
        <v>44.900000000000006</v>
      </c>
      <c r="J39" s="1407">
        <f t="shared" si="33"/>
        <v>0</v>
      </c>
      <c r="K39" s="1407">
        <f t="shared" si="33"/>
        <v>0</v>
      </c>
      <c r="L39" s="1409">
        <f t="shared" si="33"/>
        <v>0</v>
      </c>
      <c r="M39" s="944">
        <f>SUM(N39:Q39)</f>
        <v>44.900000000000006</v>
      </c>
      <c r="N39" s="1410">
        <f>SUM(N40:N45)</f>
        <v>44.900000000000006</v>
      </c>
      <c r="O39" s="1407">
        <f t="shared" ref="O39:Q39" si="34">SUM(O40:O45)</f>
        <v>0</v>
      </c>
      <c r="P39" s="1407">
        <f t="shared" si="34"/>
        <v>0</v>
      </c>
      <c r="Q39" s="961">
        <f t="shared" si="34"/>
        <v>0</v>
      </c>
      <c r="R39" s="922">
        <f>M39/C39*100</f>
        <v>101.12612612612612</v>
      </c>
      <c r="S39" s="804"/>
    </row>
    <row r="40" spans="1:19" ht="36" x14ac:dyDescent="0.25">
      <c r="A40" s="817"/>
      <c r="B40" s="246" t="s">
        <v>44</v>
      </c>
      <c r="C40" s="1163">
        <f t="shared" ref="C40:C45" si="35">D40</f>
        <v>0</v>
      </c>
      <c r="D40" s="1167">
        <v>0</v>
      </c>
      <c r="E40" s="1163">
        <v>0</v>
      </c>
      <c r="F40" s="277">
        <v>0</v>
      </c>
      <c r="G40" s="606">
        <v>0</v>
      </c>
      <c r="H40" s="1168">
        <f t="shared" ref="H40:H45" si="36">I40+J40+K40</f>
        <v>0</v>
      </c>
      <c r="I40" s="1167">
        <v>0</v>
      </c>
      <c r="J40" s="1163">
        <v>0</v>
      </c>
      <c r="K40" s="277">
        <v>0</v>
      </c>
      <c r="L40" s="1146">
        <v>0</v>
      </c>
      <c r="M40" s="1168">
        <f t="shared" ref="M40:M45" si="37">N40</f>
        <v>0</v>
      </c>
      <c r="N40" s="1223">
        <v>0</v>
      </c>
      <c r="O40" s="1163">
        <v>0</v>
      </c>
      <c r="P40" s="277">
        <v>0</v>
      </c>
      <c r="Q40" s="963">
        <v>0</v>
      </c>
      <c r="R40" s="811"/>
      <c r="S40" s="804"/>
    </row>
    <row r="41" spans="1:19" ht="24" x14ac:dyDescent="0.25">
      <c r="A41" s="817"/>
      <c r="B41" s="246" t="s">
        <v>45</v>
      </c>
      <c r="C41" s="1163">
        <f t="shared" si="35"/>
        <v>8.6</v>
      </c>
      <c r="D41" s="1167">
        <v>8.6</v>
      </c>
      <c r="E41" s="1163">
        <v>0</v>
      </c>
      <c r="F41" s="277">
        <v>0</v>
      </c>
      <c r="G41" s="606">
        <v>0</v>
      </c>
      <c r="H41" s="1168">
        <f t="shared" si="36"/>
        <v>8.6</v>
      </c>
      <c r="I41" s="1167">
        <v>8.6</v>
      </c>
      <c r="J41" s="1163">
        <v>0</v>
      </c>
      <c r="K41" s="277">
        <v>0</v>
      </c>
      <c r="L41" s="1146">
        <v>0</v>
      </c>
      <c r="M41" s="1168">
        <f t="shared" si="37"/>
        <v>8.6</v>
      </c>
      <c r="N41" s="1223">
        <v>8.6</v>
      </c>
      <c r="O41" s="1163">
        <v>0</v>
      </c>
      <c r="P41" s="277">
        <v>0</v>
      </c>
      <c r="Q41" s="963">
        <v>0</v>
      </c>
      <c r="R41" s="811"/>
      <c r="S41" s="804"/>
    </row>
    <row r="42" spans="1:19" ht="24" x14ac:dyDescent="0.25">
      <c r="A42" s="817"/>
      <c r="B42" s="246" t="s">
        <v>46</v>
      </c>
      <c r="C42" s="1169">
        <f t="shared" si="35"/>
        <v>0</v>
      </c>
      <c r="D42" s="1167">
        <v>0</v>
      </c>
      <c r="E42" s="1163">
        <v>0</v>
      </c>
      <c r="F42" s="277">
        <v>0</v>
      </c>
      <c r="G42" s="606">
        <v>0</v>
      </c>
      <c r="H42" s="1168">
        <f t="shared" si="36"/>
        <v>0</v>
      </c>
      <c r="I42" s="1167">
        <v>0</v>
      </c>
      <c r="J42" s="1163">
        <v>0</v>
      </c>
      <c r="K42" s="277">
        <v>0</v>
      </c>
      <c r="L42" s="1146">
        <v>0</v>
      </c>
      <c r="M42" s="1170">
        <f t="shared" si="37"/>
        <v>0</v>
      </c>
      <c r="N42" s="1223">
        <v>0</v>
      </c>
      <c r="O42" s="1163">
        <v>0</v>
      </c>
      <c r="P42" s="277">
        <v>0</v>
      </c>
      <c r="Q42" s="963">
        <v>0</v>
      </c>
      <c r="R42" s="811"/>
      <c r="S42" s="804"/>
    </row>
    <row r="43" spans="1:19" ht="24" x14ac:dyDescent="0.25">
      <c r="A43" s="817"/>
      <c r="B43" s="246" t="s">
        <v>47</v>
      </c>
      <c r="C43" s="1163">
        <f t="shared" si="35"/>
        <v>10</v>
      </c>
      <c r="D43" s="1167">
        <v>10</v>
      </c>
      <c r="E43" s="1163">
        <v>0</v>
      </c>
      <c r="F43" s="277">
        <v>0</v>
      </c>
      <c r="G43" s="606">
        <v>0</v>
      </c>
      <c r="H43" s="1168">
        <f t="shared" si="36"/>
        <v>10.5</v>
      </c>
      <c r="I43" s="1167">
        <v>10.5</v>
      </c>
      <c r="J43" s="1163">
        <v>0</v>
      </c>
      <c r="K43" s="277">
        <v>0</v>
      </c>
      <c r="L43" s="1146">
        <v>0</v>
      </c>
      <c r="M43" s="1168">
        <f t="shared" si="37"/>
        <v>10.5</v>
      </c>
      <c r="N43" s="1223">
        <v>10.5</v>
      </c>
      <c r="O43" s="1163">
        <v>0</v>
      </c>
      <c r="P43" s="277">
        <v>0</v>
      </c>
      <c r="Q43" s="963">
        <v>0</v>
      </c>
      <c r="R43" s="811"/>
      <c r="S43" s="804"/>
    </row>
    <row r="44" spans="1:19" ht="24" x14ac:dyDescent="0.25">
      <c r="A44" s="817"/>
      <c r="B44" s="246" t="s">
        <v>48</v>
      </c>
      <c r="C44" s="1163">
        <f t="shared" si="35"/>
        <v>0</v>
      </c>
      <c r="D44" s="1167">
        <v>0</v>
      </c>
      <c r="E44" s="1163">
        <v>0</v>
      </c>
      <c r="F44" s="277">
        <v>0</v>
      </c>
      <c r="G44" s="606">
        <v>0</v>
      </c>
      <c r="H44" s="1168">
        <f t="shared" si="36"/>
        <v>0</v>
      </c>
      <c r="I44" s="1167">
        <v>0</v>
      </c>
      <c r="J44" s="1163">
        <v>0</v>
      </c>
      <c r="K44" s="277">
        <v>0</v>
      </c>
      <c r="L44" s="1146">
        <v>0</v>
      </c>
      <c r="M44" s="1168">
        <f t="shared" si="37"/>
        <v>0</v>
      </c>
      <c r="N44" s="1223">
        <v>0</v>
      </c>
      <c r="O44" s="1163">
        <v>0</v>
      </c>
      <c r="P44" s="277">
        <v>0</v>
      </c>
      <c r="Q44" s="963">
        <v>0</v>
      </c>
      <c r="R44" s="811"/>
      <c r="S44" s="804"/>
    </row>
    <row r="45" spans="1:19" ht="60" x14ac:dyDescent="0.25">
      <c r="A45" s="817"/>
      <c r="B45" s="907" t="s">
        <v>49</v>
      </c>
      <c r="C45" s="609">
        <f t="shared" si="35"/>
        <v>25.8</v>
      </c>
      <c r="D45" s="1171">
        <v>25.8</v>
      </c>
      <c r="E45" s="609">
        <v>0</v>
      </c>
      <c r="F45" s="608">
        <v>0</v>
      </c>
      <c r="G45" s="1172">
        <v>0</v>
      </c>
      <c r="H45" s="1173">
        <f t="shared" si="36"/>
        <v>25.8</v>
      </c>
      <c r="I45" s="1171">
        <v>25.8</v>
      </c>
      <c r="J45" s="609">
        <v>0</v>
      </c>
      <c r="K45" s="608">
        <v>0</v>
      </c>
      <c r="L45" s="1174">
        <v>0</v>
      </c>
      <c r="M45" s="1173">
        <f t="shared" si="37"/>
        <v>25.8</v>
      </c>
      <c r="N45" s="1403">
        <v>25.8</v>
      </c>
      <c r="O45" s="609">
        <v>0</v>
      </c>
      <c r="P45" s="608">
        <v>0</v>
      </c>
      <c r="Q45" s="963">
        <v>0</v>
      </c>
      <c r="R45" s="820"/>
      <c r="S45" s="804"/>
    </row>
    <row r="46" spans="1:19" ht="60.75" x14ac:dyDescent="0.25">
      <c r="A46" s="821" t="s">
        <v>404</v>
      </c>
      <c r="B46" s="1411" t="s">
        <v>567</v>
      </c>
      <c r="C46" s="1406">
        <f>SUM(D46:G46)</f>
        <v>30.3</v>
      </c>
      <c r="D46" s="801">
        <f>SUM(D47:D51)</f>
        <v>30.3</v>
      </c>
      <c r="E46" s="801">
        <f t="shared" ref="E46:G46" si="38">SUM(E47:E51)</f>
        <v>0</v>
      </c>
      <c r="F46" s="801">
        <f t="shared" si="38"/>
        <v>0</v>
      </c>
      <c r="G46" s="1412">
        <f t="shared" si="38"/>
        <v>0</v>
      </c>
      <c r="H46" s="944">
        <f>SUM(I46:L46)</f>
        <v>30.3</v>
      </c>
      <c r="I46" s="801">
        <f t="shared" ref="I46:L46" si="39">SUM(I47:I51)</f>
        <v>30.3</v>
      </c>
      <c r="J46" s="801">
        <f t="shared" si="39"/>
        <v>0</v>
      </c>
      <c r="K46" s="801">
        <f t="shared" si="39"/>
        <v>0</v>
      </c>
      <c r="L46" s="1413">
        <f t="shared" si="39"/>
        <v>0</v>
      </c>
      <c r="M46" s="944">
        <f>SUM(N46:Q46)</f>
        <v>30.3</v>
      </c>
      <c r="N46" s="1424">
        <f>SUM(N47:N51)</f>
        <v>30.3</v>
      </c>
      <c r="O46" s="801">
        <f t="shared" ref="O46:Q46" si="40">SUM(O47:O51)</f>
        <v>0</v>
      </c>
      <c r="P46" s="801">
        <f t="shared" si="40"/>
        <v>0</v>
      </c>
      <c r="Q46" s="961">
        <f t="shared" si="40"/>
        <v>0</v>
      </c>
      <c r="R46" s="922">
        <f>M46/C46*100</f>
        <v>100</v>
      </c>
      <c r="S46" s="804"/>
    </row>
    <row r="47" spans="1:19" ht="72" x14ac:dyDescent="0.25">
      <c r="A47" s="822"/>
      <c r="B47" s="909" t="s">
        <v>57</v>
      </c>
      <c r="C47" s="1177">
        <f t="shared" ref="C47:C53" si="41">D47</f>
        <v>0</v>
      </c>
      <c r="D47" s="1178">
        <v>0</v>
      </c>
      <c r="E47" s="1179">
        <v>0</v>
      </c>
      <c r="F47" s="611">
        <v>0</v>
      </c>
      <c r="G47" s="612">
        <v>0</v>
      </c>
      <c r="H47" s="610">
        <f>I47+J47+K47</f>
        <v>0</v>
      </c>
      <c r="I47" s="1178">
        <v>0</v>
      </c>
      <c r="J47" s="1179">
        <v>0</v>
      </c>
      <c r="K47" s="611">
        <v>0</v>
      </c>
      <c r="L47" s="1180">
        <v>0</v>
      </c>
      <c r="M47" s="610">
        <f t="shared" ref="M47:M53" si="42">N47</f>
        <v>0</v>
      </c>
      <c r="N47" s="1429">
        <v>0</v>
      </c>
      <c r="O47" s="1179">
        <v>0</v>
      </c>
      <c r="P47" s="611">
        <v>0</v>
      </c>
      <c r="Q47" s="963">
        <v>0</v>
      </c>
      <c r="R47" s="823"/>
      <c r="S47" s="804"/>
    </row>
    <row r="48" spans="1:19" ht="36" x14ac:dyDescent="0.25">
      <c r="A48" s="824"/>
      <c r="B48" s="246" t="s">
        <v>58</v>
      </c>
      <c r="C48" s="1145">
        <f t="shared" si="41"/>
        <v>7.7</v>
      </c>
      <c r="D48" s="1167">
        <v>7.7</v>
      </c>
      <c r="E48" s="1163">
        <v>0</v>
      </c>
      <c r="F48" s="277">
        <v>0</v>
      </c>
      <c r="G48" s="606">
        <v>0</v>
      </c>
      <c r="H48" s="605">
        <f t="shared" ref="H48:H51" si="43">I48+J48+K48</f>
        <v>7.7</v>
      </c>
      <c r="I48" s="1167">
        <v>7.7</v>
      </c>
      <c r="J48" s="1163">
        <v>0</v>
      </c>
      <c r="K48" s="277">
        <v>0</v>
      </c>
      <c r="L48" s="1146">
        <v>0</v>
      </c>
      <c r="M48" s="605">
        <f t="shared" si="42"/>
        <v>7.7</v>
      </c>
      <c r="N48" s="1223">
        <v>7.7</v>
      </c>
      <c r="O48" s="1163">
        <v>0</v>
      </c>
      <c r="P48" s="277">
        <v>0</v>
      </c>
      <c r="Q48" s="963">
        <v>0</v>
      </c>
      <c r="R48" s="811"/>
      <c r="S48" s="804"/>
    </row>
    <row r="49" spans="1:19" ht="36" x14ac:dyDescent="0.25">
      <c r="A49" s="824"/>
      <c r="B49" s="246" t="s">
        <v>59</v>
      </c>
      <c r="C49" s="1145">
        <f t="shared" si="41"/>
        <v>0</v>
      </c>
      <c r="D49" s="1167">
        <v>0</v>
      </c>
      <c r="E49" s="1163">
        <v>0</v>
      </c>
      <c r="F49" s="277">
        <v>0</v>
      </c>
      <c r="G49" s="606">
        <v>0</v>
      </c>
      <c r="H49" s="605">
        <f t="shared" si="43"/>
        <v>0</v>
      </c>
      <c r="I49" s="1167">
        <v>0</v>
      </c>
      <c r="J49" s="1163">
        <v>0</v>
      </c>
      <c r="K49" s="277">
        <v>0</v>
      </c>
      <c r="L49" s="1146">
        <v>0</v>
      </c>
      <c r="M49" s="605">
        <f t="shared" si="42"/>
        <v>0</v>
      </c>
      <c r="N49" s="1223">
        <v>0</v>
      </c>
      <c r="O49" s="1163">
        <v>0</v>
      </c>
      <c r="P49" s="277">
        <v>0</v>
      </c>
      <c r="Q49" s="963">
        <v>0</v>
      </c>
      <c r="R49" s="811"/>
      <c r="S49" s="804"/>
    </row>
    <row r="50" spans="1:19" ht="36" x14ac:dyDescent="0.25">
      <c r="A50" s="824"/>
      <c r="B50" s="246" t="s">
        <v>60</v>
      </c>
      <c r="C50" s="1145">
        <f t="shared" si="41"/>
        <v>22.6</v>
      </c>
      <c r="D50" s="1167">
        <v>22.6</v>
      </c>
      <c r="E50" s="1163">
        <v>0</v>
      </c>
      <c r="F50" s="277">
        <v>0</v>
      </c>
      <c r="G50" s="606">
        <v>0</v>
      </c>
      <c r="H50" s="605">
        <f t="shared" si="43"/>
        <v>22.6</v>
      </c>
      <c r="I50" s="1167">
        <v>22.6</v>
      </c>
      <c r="J50" s="1163">
        <v>0</v>
      </c>
      <c r="K50" s="277">
        <v>0</v>
      </c>
      <c r="L50" s="1146">
        <v>0</v>
      </c>
      <c r="M50" s="605">
        <f t="shared" si="42"/>
        <v>22.6</v>
      </c>
      <c r="N50" s="1223">
        <v>22.6</v>
      </c>
      <c r="O50" s="1163">
        <v>0</v>
      </c>
      <c r="P50" s="277">
        <v>0</v>
      </c>
      <c r="Q50" s="963">
        <v>0</v>
      </c>
      <c r="R50" s="811"/>
      <c r="S50" s="804"/>
    </row>
    <row r="51" spans="1:19" ht="36" x14ac:dyDescent="0.25">
      <c r="A51" s="824"/>
      <c r="B51" s="246" t="s">
        <v>61</v>
      </c>
      <c r="C51" s="1145">
        <f t="shared" si="41"/>
        <v>0</v>
      </c>
      <c r="D51" s="1167">
        <v>0</v>
      </c>
      <c r="E51" s="1163">
        <v>0</v>
      </c>
      <c r="F51" s="277">
        <v>0</v>
      </c>
      <c r="G51" s="606">
        <v>0</v>
      </c>
      <c r="H51" s="605">
        <f t="shared" si="43"/>
        <v>0</v>
      </c>
      <c r="I51" s="1167">
        <v>0</v>
      </c>
      <c r="J51" s="1163">
        <v>0</v>
      </c>
      <c r="K51" s="277">
        <v>0</v>
      </c>
      <c r="L51" s="1146">
        <v>0</v>
      </c>
      <c r="M51" s="605">
        <f t="shared" si="42"/>
        <v>0</v>
      </c>
      <c r="N51" s="1223">
        <v>0</v>
      </c>
      <c r="O51" s="1163">
        <v>0</v>
      </c>
      <c r="P51" s="277">
        <v>0</v>
      </c>
      <c r="Q51" s="963">
        <v>0</v>
      </c>
      <c r="R51" s="811"/>
      <c r="S51" s="804"/>
    </row>
    <row r="52" spans="1:19" ht="36" customHeight="1" x14ac:dyDescent="0.25">
      <c r="A52" s="810"/>
      <c r="B52" s="903" t="s">
        <v>569</v>
      </c>
      <c r="C52" s="1139">
        <f>SUM(D52:G52)</f>
        <v>25</v>
      </c>
      <c r="D52" s="1139">
        <f>SUM(D53)</f>
        <v>25</v>
      </c>
      <c r="E52" s="1139">
        <f t="shared" ref="E52:G52" si="44">SUM(E53)</f>
        <v>0</v>
      </c>
      <c r="F52" s="1140">
        <f t="shared" si="44"/>
        <v>0</v>
      </c>
      <c r="G52" s="1141">
        <f t="shared" si="44"/>
        <v>0</v>
      </c>
      <c r="H52" s="1142">
        <f>SUM(I52:L52)</f>
        <v>25</v>
      </c>
      <c r="I52" s="1139">
        <f t="shared" ref="I52:L52" si="45">SUM(I53)</f>
        <v>25</v>
      </c>
      <c r="J52" s="1139">
        <f t="shared" si="45"/>
        <v>0</v>
      </c>
      <c r="K52" s="1140">
        <f t="shared" si="45"/>
        <v>0</v>
      </c>
      <c r="L52" s="1143">
        <f t="shared" si="45"/>
        <v>0</v>
      </c>
      <c r="M52" s="1142">
        <f>SUM(N52:Q52)</f>
        <v>25</v>
      </c>
      <c r="N52" s="1139">
        <f t="shared" ref="N52:Q52" si="46">SUM(N53)</f>
        <v>25</v>
      </c>
      <c r="O52" s="1139">
        <f t="shared" si="46"/>
        <v>0</v>
      </c>
      <c r="P52" s="1140">
        <f t="shared" si="46"/>
        <v>0</v>
      </c>
      <c r="Q52" s="1144">
        <f t="shared" si="46"/>
        <v>0</v>
      </c>
      <c r="R52" s="809">
        <f>M52/C52*100</f>
        <v>100</v>
      </c>
      <c r="S52" s="804"/>
    </row>
    <row r="53" spans="1:19" ht="48" x14ac:dyDescent="0.25">
      <c r="A53" s="810" t="s">
        <v>40</v>
      </c>
      <c r="B53" s="246" t="s">
        <v>67</v>
      </c>
      <c r="C53" s="1163">
        <f t="shared" si="41"/>
        <v>25</v>
      </c>
      <c r="D53" s="277">
        <v>25</v>
      </c>
      <c r="E53" s="277">
        <v>0</v>
      </c>
      <c r="F53" s="277">
        <v>0</v>
      </c>
      <c r="G53" s="606">
        <v>0</v>
      </c>
      <c r="H53" s="1168">
        <f t="shared" ref="H53:H68" si="47">I53+J53+K53</f>
        <v>25</v>
      </c>
      <c r="I53" s="277">
        <v>25</v>
      </c>
      <c r="J53" s="277">
        <v>0</v>
      </c>
      <c r="K53" s="277">
        <v>0</v>
      </c>
      <c r="L53" s="1146">
        <v>0</v>
      </c>
      <c r="M53" s="1168">
        <f t="shared" si="42"/>
        <v>25</v>
      </c>
      <c r="N53" s="277">
        <v>25</v>
      </c>
      <c r="O53" s="277">
        <v>0</v>
      </c>
      <c r="P53" s="277">
        <v>0</v>
      </c>
      <c r="Q53" s="963">
        <v>0</v>
      </c>
      <c r="R53" s="811"/>
      <c r="S53" s="804"/>
    </row>
    <row r="54" spans="1:19" ht="36" x14ac:dyDescent="0.25">
      <c r="A54" s="300"/>
      <c r="B54" s="910" t="s">
        <v>16</v>
      </c>
      <c r="C54" s="1182">
        <f>SUM(D54:G54)</f>
        <v>169.2</v>
      </c>
      <c r="D54" s="1183">
        <f>SUM(D55:D56)</f>
        <v>28.9</v>
      </c>
      <c r="E54" s="462">
        <f t="shared" ref="E54:G54" si="48">SUM(E55:E56)</f>
        <v>127.7</v>
      </c>
      <c r="F54" s="462">
        <f t="shared" si="48"/>
        <v>12.6</v>
      </c>
      <c r="G54" s="1184">
        <f t="shared" si="48"/>
        <v>0</v>
      </c>
      <c r="H54" s="1185">
        <f>SUM(I54:L54)</f>
        <v>169.2</v>
      </c>
      <c r="I54" s="462">
        <f t="shared" ref="I54:L54" si="49">SUM(I55:I56)</f>
        <v>28.9</v>
      </c>
      <c r="J54" s="462">
        <f t="shared" si="49"/>
        <v>127.7</v>
      </c>
      <c r="K54" s="462">
        <f t="shared" si="49"/>
        <v>12.6</v>
      </c>
      <c r="L54" s="1186">
        <f t="shared" si="49"/>
        <v>0</v>
      </c>
      <c r="M54" s="1187">
        <f>SUM(N54:Q54)</f>
        <v>169.1</v>
      </c>
      <c r="N54" s="1183">
        <f>SUM(N55:N56)</f>
        <v>28.9</v>
      </c>
      <c r="O54" s="462">
        <f t="shared" ref="O54:Q54" si="50">SUM(O55:O56)</f>
        <v>127.6</v>
      </c>
      <c r="P54" s="462">
        <f t="shared" si="50"/>
        <v>12.6</v>
      </c>
      <c r="Q54" s="960">
        <f t="shared" si="50"/>
        <v>0</v>
      </c>
      <c r="R54" s="825">
        <f>M54/C54*100</f>
        <v>99.94089834515367</v>
      </c>
      <c r="S54" s="804"/>
    </row>
    <row r="55" spans="1:19" ht="46.5" customHeight="1" x14ac:dyDescent="0.25">
      <c r="A55" s="826"/>
      <c r="B55" s="902" t="s">
        <v>570</v>
      </c>
      <c r="C55" s="1188">
        <v>0</v>
      </c>
      <c r="D55" s="1189">
        <v>0</v>
      </c>
      <c r="E55" s="1140">
        <v>0</v>
      </c>
      <c r="F55" s="1140">
        <v>0</v>
      </c>
      <c r="G55" s="1141">
        <v>0</v>
      </c>
      <c r="H55" s="1190">
        <v>0</v>
      </c>
      <c r="I55" s="1140">
        <v>0</v>
      </c>
      <c r="J55" s="1140">
        <v>0</v>
      </c>
      <c r="K55" s="1140">
        <v>0</v>
      </c>
      <c r="L55" s="1143">
        <v>0</v>
      </c>
      <c r="M55" s="1191">
        <v>0</v>
      </c>
      <c r="N55" s="1189">
        <v>0</v>
      </c>
      <c r="O55" s="1140">
        <v>0</v>
      </c>
      <c r="P55" s="1140">
        <v>0</v>
      </c>
      <c r="Q55" s="1144">
        <v>0</v>
      </c>
      <c r="R55" s="809"/>
      <c r="S55" s="804"/>
    </row>
    <row r="56" spans="1:19" ht="24" x14ac:dyDescent="0.25">
      <c r="A56" s="826"/>
      <c r="B56" s="902" t="s">
        <v>571</v>
      </c>
      <c r="C56" s="1188">
        <f>SUM(D56:G56)</f>
        <v>169.2</v>
      </c>
      <c r="D56" s="1189">
        <f>SUM(D57)</f>
        <v>28.9</v>
      </c>
      <c r="E56" s="1140">
        <f t="shared" ref="E56:G56" si="51">SUM(E57)</f>
        <v>127.7</v>
      </c>
      <c r="F56" s="1140">
        <f t="shared" si="51"/>
        <v>12.6</v>
      </c>
      <c r="G56" s="1141">
        <f t="shared" si="51"/>
        <v>0</v>
      </c>
      <c r="H56" s="1190">
        <f>SUM(I56:L56)</f>
        <v>169.2</v>
      </c>
      <c r="I56" s="1140">
        <f t="shared" ref="I56:L56" si="52">SUM(I57)</f>
        <v>28.9</v>
      </c>
      <c r="J56" s="1140">
        <f t="shared" si="52"/>
        <v>127.7</v>
      </c>
      <c r="K56" s="1140">
        <f t="shared" si="52"/>
        <v>12.6</v>
      </c>
      <c r="L56" s="1143">
        <f t="shared" si="52"/>
        <v>0</v>
      </c>
      <c r="M56" s="1191">
        <f>SUM(N56:Q56)</f>
        <v>169.1</v>
      </c>
      <c r="N56" s="1189">
        <f t="shared" ref="N56:Q56" si="53">SUM(N57)</f>
        <v>28.9</v>
      </c>
      <c r="O56" s="1140">
        <f t="shared" si="53"/>
        <v>127.6</v>
      </c>
      <c r="P56" s="1140">
        <f t="shared" si="53"/>
        <v>12.6</v>
      </c>
      <c r="Q56" s="1144">
        <f t="shared" si="53"/>
        <v>0</v>
      </c>
      <c r="R56" s="809"/>
      <c r="S56" s="804"/>
    </row>
    <row r="57" spans="1:19" ht="24" x14ac:dyDescent="0.25">
      <c r="A57" s="814" t="s">
        <v>34</v>
      </c>
      <c r="B57" s="246" t="s">
        <v>572</v>
      </c>
      <c r="C57" s="1163">
        <f>D57+E57+F57</f>
        <v>169.2</v>
      </c>
      <c r="D57" s="277">
        <v>28.9</v>
      </c>
      <c r="E57" s="277">
        <v>127.7</v>
      </c>
      <c r="F57" s="277">
        <v>12.6</v>
      </c>
      <c r="G57" s="606">
        <v>0</v>
      </c>
      <c r="H57" s="1168">
        <f t="shared" si="47"/>
        <v>169.2</v>
      </c>
      <c r="I57" s="277">
        <v>28.9</v>
      </c>
      <c r="J57" s="277">
        <v>127.7</v>
      </c>
      <c r="K57" s="277">
        <v>12.6</v>
      </c>
      <c r="L57" s="1146">
        <v>0</v>
      </c>
      <c r="M57" s="1168">
        <f>N57+O57+P57</f>
        <v>169.1</v>
      </c>
      <c r="N57" s="277">
        <v>28.9</v>
      </c>
      <c r="O57" s="277">
        <v>127.6</v>
      </c>
      <c r="P57" s="277">
        <v>12.6</v>
      </c>
      <c r="Q57" s="963">
        <v>0</v>
      </c>
      <c r="R57" s="811"/>
      <c r="S57" s="804"/>
    </row>
    <row r="58" spans="1:19" ht="60" x14ac:dyDescent="0.25">
      <c r="A58" s="827"/>
      <c r="B58" s="910" t="s">
        <v>17</v>
      </c>
      <c r="C58" s="1192">
        <f>SUM(D58:G58)</f>
        <v>238.5</v>
      </c>
      <c r="D58" s="1193">
        <f>SUM(D59)</f>
        <v>238.5</v>
      </c>
      <c r="E58" s="1194">
        <f t="shared" ref="E58:G59" si="54">SUM(E59)</f>
        <v>0</v>
      </c>
      <c r="F58" s="1194">
        <f t="shared" si="54"/>
        <v>0</v>
      </c>
      <c r="G58" s="1195">
        <f t="shared" si="54"/>
        <v>0</v>
      </c>
      <c r="H58" s="1196">
        <f>SUM(I58:L58)</f>
        <v>238.5</v>
      </c>
      <c r="I58" s="1194">
        <f t="shared" ref="I58:L59" si="55">SUM(I59)</f>
        <v>238.5</v>
      </c>
      <c r="J58" s="1194">
        <f t="shared" si="55"/>
        <v>0</v>
      </c>
      <c r="K58" s="1194">
        <f t="shared" si="55"/>
        <v>0</v>
      </c>
      <c r="L58" s="1197">
        <f t="shared" si="55"/>
        <v>0</v>
      </c>
      <c r="M58" s="1198">
        <f>SUM(N58:Q58)</f>
        <v>238.5</v>
      </c>
      <c r="N58" s="1193">
        <f t="shared" ref="N58:Q59" si="56">SUM(N59)</f>
        <v>238.5</v>
      </c>
      <c r="O58" s="1194">
        <f t="shared" si="56"/>
        <v>0</v>
      </c>
      <c r="P58" s="1194">
        <f t="shared" si="56"/>
        <v>0</v>
      </c>
      <c r="Q58" s="1199">
        <f t="shared" si="56"/>
        <v>0</v>
      </c>
      <c r="R58" s="828">
        <f>M58/C58*100</f>
        <v>100</v>
      </c>
      <c r="S58" s="804"/>
    </row>
    <row r="59" spans="1:19" ht="24" x14ac:dyDescent="0.25">
      <c r="A59" s="812"/>
      <c r="B59" s="902" t="s">
        <v>573</v>
      </c>
      <c r="C59" s="1200">
        <f>SUM(D59:G59)</f>
        <v>238.5</v>
      </c>
      <c r="D59" s="1189">
        <f>SUM(D60)</f>
        <v>238.5</v>
      </c>
      <c r="E59" s="1140">
        <f t="shared" si="54"/>
        <v>0</v>
      </c>
      <c r="F59" s="1140">
        <f t="shared" si="54"/>
        <v>0</v>
      </c>
      <c r="G59" s="1201">
        <f t="shared" si="54"/>
        <v>0</v>
      </c>
      <c r="H59" s="1142">
        <f>SUM(I59:L59)</f>
        <v>238.5</v>
      </c>
      <c r="I59" s="1140">
        <f t="shared" si="55"/>
        <v>238.5</v>
      </c>
      <c r="J59" s="1140">
        <f t="shared" si="55"/>
        <v>0</v>
      </c>
      <c r="K59" s="1140">
        <f t="shared" si="55"/>
        <v>0</v>
      </c>
      <c r="L59" s="1144">
        <f t="shared" si="55"/>
        <v>0</v>
      </c>
      <c r="M59" s="1202">
        <f>SUM(N59:Q59)</f>
        <v>238.5</v>
      </c>
      <c r="N59" s="1189">
        <f t="shared" si="56"/>
        <v>238.5</v>
      </c>
      <c r="O59" s="1140">
        <f t="shared" si="56"/>
        <v>0</v>
      </c>
      <c r="P59" s="1140">
        <f t="shared" si="56"/>
        <v>0</v>
      </c>
      <c r="Q59" s="1144">
        <f t="shared" si="56"/>
        <v>0</v>
      </c>
      <c r="R59" s="809"/>
      <c r="S59" s="804"/>
    </row>
    <row r="60" spans="1:19" ht="24" x14ac:dyDescent="0.25">
      <c r="A60" s="829" t="s">
        <v>26</v>
      </c>
      <c r="B60" s="248" t="s">
        <v>574</v>
      </c>
      <c r="C60" s="1203">
        <f>SUM(D60:G60)</f>
        <v>238.5</v>
      </c>
      <c r="D60" s="1204">
        <v>238.5</v>
      </c>
      <c r="E60" s="802">
        <f t="shared" ref="E60:G60" si="57">SUM(E61:E68)</f>
        <v>0</v>
      </c>
      <c r="F60" s="802">
        <f t="shared" si="57"/>
        <v>0</v>
      </c>
      <c r="G60" s="1150">
        <f t="shared" si="57"/>
        <v>0</v>
      </c>
      <c r="H60" s="945">
        <f>SUM(I60:L60)</f>
        <v>238.5</v>
      </c>
      <c r="I60" s="802">
        <f t="shared" ref="I60:L60" si="58">SUM(I61:I68)</f>
        <v>238.5</v>
      </c>
      <c r="J60" s="802">
        <f t="shared" si="58"/>
        <v>0</v>
      </c>
      <c r="K60" s="802">
        <f t="shared" si="58"/>
        <v>0</v>
      </c>
      <c r="L60" s="962">
        <f t="shared" si="58"/>
        <v>0</v>
      </c>
      <c r="M60" s="1205">
        <f>SUM(N60:Q60)</f>
        <v>238.5</v>
      </c>
      <c r="N60" s="1204">
        <f>SUM(N61:N68)</f>
        <v>238.5</v>
      </c>
      <c r="O60" s="802">
        <f t="shared" ref="O60:Q60" si="59">SUM(O61:O68)</f>
        <v>0</v>
      </c>
      <c r="P60" s="802">
        <f t="shared" si="59"/>
        <v>0</v>
      </c>
      <c r="Q60" s="962">
        <f t="shared" si="59"/>
        <v>0</v>
      </c>
      <c r="R60" s="816"/>
      <c r="S60" s="804"/>
    </row>
    <row r="61" spans="1:19" ht="24" x14ac:dyDescent="0.25">
      <c r="A61" s="829" t="s">
        <v>618</v>
      </c>
      <c r="B61" s="248" t="s">
        <v>575</v>
      </c>
      <c r="C61" s="1205">
        <f>SUM(D61:G61)</f>
        <v>0</v>
      </c>
      <c r="D61" s="1204">
        <v>0</v>
      </c>
      <c r="E61" s="802">
        <v>0</v>
      </c>
      <c r="F61" s="802">
        <v>0</v>
      </c>
      <c r="G61" s="962">
        <v>0</v>
      </c>
      <c r="H61" s="945">
        <f t="shared" si="47"/>
        <v>0</v>
      </c>
      <c r="I61" s="802">
        <v>0</v>
      </c>
      <c r="J61" s="802">
        <v>0</v>
      </c>
      <c r="K61" s="802">
        <v>0</v>
      </c>
      <c r="L61" s="962">
        <v>0</v>
      </c>
      <c r="M61" s="1205">
        <f>SUM(N61:Q61)</f>
        <v>0</v>
      </c>
      <c r="N61" s="1204">
        <v>0</v>
      </c>
      <c r="O61" s="802">
        <v>0</v>
      </c>
      <c r="P61" s="802">
        <v>0</v>
      </c>
      <c r="Q61" s="962">
        <v>0</v>
      </c>
      <c r="R61" s="922"/>
      <c r="S61" s="804"/>
    </row>
    <row r="62" spans="1:19" ht="36" x14ac:dyDescent="0.25">
      <c r="A62" s="830" t="s">
        <v>619</v>
      </c>
      <c r="B62" s="904" t="s">
        <v>73</v>
      </c>
      <c r="C62" s="945">
        <f t="shared" ref="C62" si="60">D62+E62+F62</f>
        <v>16</v>
      </c>
      <c r="D62" s="802">
        <v>16</v>
      </c>
      <c r="E62" s="802">
        <v>0</v>
      </c>
      <c r="F62" s="802">
        <v>0</v>
      </c>
      <c r="G62" s="962">
        <v>0</v>
      </c>
      <c r="H62" s="945">
        <f t="shared" si="47"/>
        <v>16</v>
      </c>
      <c r="I62" s="802">
        <v>16</v>
      </c>
      <c r="J62" s="802">
        <v>0</v>
      </c>
      <c r="K62" s="802">
        <v>0</v>
      </c>
      <c r="L62" s="962">
        <v>0</v>
      </c>
      <c r="M62" s="945">
        <f t="shared" ref="M62:M100" si="61">N62+O62+P62</f>
        <v>16</v>
      </c>
      <c r="N62" s="802">
        <v>16</v>
      </c>
      <c r="O62" s="802">
        <v>0</v>
      </c>
      <c r="P62" s="802">
        <v>0</v>
      </c>
      <c r="Q62" s="962">
        <v>0</v>
      </c>
      <c r="R62" s="922"/>
      <c r="S62" s="804"/>
    </row>
    <row r="63" spans="1:19" ht="36" x14ac:dyDescent="0.25">
      <c r="A63" s="673" t="s">
        <v>620</v>
      </c>
      <c r="B63" s="904" t="s">
        <v>576</v>
      </c>
      <c r="C63" s="945">
        <f>SUM(D63:G63)</f>
        <v>0</v>
      </c>
      <c r="D63" s="802">
        <v>0</v>
      </c>
      <c r="E63" s="802">
        <v>0</v>
      </c>
      <c r="F63" s="802">
        <v>0</v>
      </c>
      <c r="G63" s="962">
        <v>0</v>
      </c>
      <c r="H63" s="945">
        <f t="shared" si="47"/>
        <v>0</v>
      </c>
      <c r="I63" s="802">
        <v>0</v>
      </c>
      <c r="J63" s="802">
        <v>0</v>
      </c>
      <c r="K63" s="802">
        <v>0</v>
      </c>
      <c r="L63" s="962">
        <v>0</v>
      </c>
      <c r="M63" s="945">
        <f>SUM(N63:Q63)</f>
        <v>0</v>
      </c>
      <c r="N63" s="802">
        <v>0</v>
      </c>
      <c r="O63" s="802">
        <v>0</v>
      </c>
      <c r="P63" s="802">
        <v>0</v>
      </c>
      <c r="Q63" s="962">
        <v>0</v>
      </c>
      <c r="R63" s="922"/>
      <c r="S63" s="804"/>
    </row>
    <row r="64" spans="1:19" ht="24" x14ac:dyDescent="0.25">
      <c r="A64" s="673" t="s">
        <v>621</v>
      </c>
      <c r="B64" s="246" t="s">
        <v>75</v>
      </c>
      <c r="C64" s="945">
        <f>SUM(D64:G64)</f>
        <v>22.7</v>
      </c>
      <c r="D64" s="802">
        <v>22.7</v>
      </c>
      <c r="E64" s="802">
        <v>0</v>
      </c>
      <c r="F64" s="802">
        <v>0</v>
      </c>
      <c r="G64" s="962">
        <v>0</v>
      </c>
      <c r="H64" s="945">
        <f t="shared" si="47"/>
        <v>22.7</v>
      </c>
      <c r="I64" s="802">
        <v>22.7</v>
      </c>
      <c r="J64" s="802">
        <v>0</v>
      </c>
      <c r="K64" s="802">
        <v>0</v>
      </c>
      <c r="L64" s="962">
        <v>0</v>
      </c>
      <c r="M64" s="945">
        <f>SUM(N64:Q64)</f>
        <v>22.7</v>
      </c>
      <c r="N64" s="802">
        <v>22.7</v>
      </c>
      <c r="O64" s="802">
        <v>0</v>
      </c>
      <c r="P64" s="802">
        <v>0</v>
      </c>
      <c r="Q64" s="962">
        <v>0</v>
      </c>
      <c r="R64" s="922"/>
      <c r="S64" s="804"/>
    </row>
    <row r="65" spans="1:19" ht="24" x14ac:dyDescent="0.25">
      <c r="A65" s="673" t="s">
        <v>622</v>
      </c>
      <c r="B65" s="246" t="s">
        <v>577</v>
      </c>
      <c r="C65" s="605">
        <f t="shared" ref="C65:C68" si="62">D65+E65+F65</f>
        <v>71.5</v>
      </c>
      <c r="D65" s="277">
        <v>71.5</v>
      </c>
      <c r="E65" s="1152">
        <v>0</v>
      </c>
      <c r="F65" s="1152">
        <v>0</v>
      </c>
      <c r="G65" s="1154">
        <v>0</v>
      </c>
      <c r="H65" s="605">
        <f t="shared" si="47"/>
        <v>71.5</v>
      </c>
      <c r="I65" s="277">
        <v>71.5</v>
      </c>
      <c r="J65" s="1152">
        <v>0</v>
      </c>
      <c r="K65" s="1152">
        <v>0</v>
      </c>
      <c r="L65" s="1154">
        <v>0</v>
      </c>
      <c r="M65" s="605">
        <f t="shared" si="61"/>
        <v>71.5</v>
      </c>
      <c r="N65" s="277">
        <v>71.5</v>
      </c>
      <c r="O65" s="1152">
        <v>0</v>
      </c>
      <c r="P65" s="1152">
        <v>0</v>
      </c>
      <c r="Q65" s="1154">
        <v>0</v>
      </c>
      <c r="R65" s="923"/>
      <c r="S65" s="804"/>
    </row>
    <row r="66" spans="1:19" ht="24" x14ac:dyDescent="0.25">
      <c r="A66" s="673" t="s">
        <v>623</v>
      </c>
      <c r="B66" s="911" t="s">
        <v>578</v>
      </c>
      <c r="C66" s="605">
        <f t="shared" si="62"/>
        <v>43.3</v>
      </c>
      <c r="D66" s="277">
        <v>43.3</v>
      </c>
      <c r="E66" s="1152">
        <v>0</v>
      </c>
      <c r="F66" s="1152">
        <v>0</v>
      </c>
      <c r="G66" s="1154">
        <v>0</v>
      </c>
      <c r="H66" s="605">
        <f t="shared" si="47"/>
        <v>43.3</v>
      </c>
      <c r="I66" s="277">
        <v>43.3</v>
      </c>
      <c r="J66" s="1152">
        <v>0</v>
      </c>
      <c r="K66" s="1152">
        <v>0</v>
      </c>
      <c r="L66" s="1154">
        <v>0</v>
      </c>
      <c r="M66" s="605">
        <f t="shared" si="61"/>
        <v>43.3</v>
      </c>
      <c r="N66" s="277">
        <v>43.3</v>
      </c>
      <c r="O66" s="1152">
        <v>0</v>
      </c>
      <c r="P66" s="1152">
        <v>0</v>
      </c>
      <c r="Q66" s="1154">
        <v>0</v>
      </c>
      <c r="R66" s="923"/>
      <c r="S66" s="804"/>
    </row>
    <row r="67" spans="1:19" ht="36" x14ac:dyDescent="0.25">
      <c r="A67" s="673" t="s">
        <v>624</v>
      </c>
      <c r="B67" s="246" t="s">
        <v>579</v>
      </c>
      <c r="C67" s="605">
        <f t="shared" si="62"/>
        <v>35</v>
      </c>
      <c r="D67" s="277">
        <v>35</v>
      </c>
      <c r="E67" s="1152">
        <v>0</v>
      </c>
      <c r="F67" s="1152">
        <v>0</v>
      </c>
      <c r="G67" s="1154">
        <v>0</v>
      </c>
      <c r="H67" s="605">
        <f t="shared" si="47"/>
        <v>35</v>
      </c>
      <c r="I67" s="277">
        <v>35</v>
      </c>
      <c r="J67" s="1152">
        <v>0</v>
      </c>
      <c r="K67" s="1152">
        <v>0</v>
      </c>
      <c r="L67" s="1154">
        <v>0</v>
      </c>
      <c r="M67" s="605">
        <f t="shared" si="61"/>
        <v>35</v>
      </c>
      <c r="N67" s="277">
        <v>35</v>
      </c>
      <c r="O67" s="1152">
        <v>0</v>
      </c>
      <c r="P67" s="1152">
        <v>0</v>
      </c>
      <c r="Q67" s="1154">
        <v>0</v>
      </c>
      <c r="R67" s="923"/>
      <c r="S67" s="804"/>
    </row>
    <row r="68" spans="1:19" ht="60" x14ac:dyDescent="0.25">
      <c r="A68" s="830" t="s">
        <v>625</v>
      </c>
      <c r="B68" s="530" t="s">
        <v>78</v>
      </c>
      <c r="C68" s="1206">
        <f t="shared" si="62"/>
        <v>50</v>
      </c>
      <c r="D68" s="277">
        <v>50</v>
      </c>
      <c r="E68" s="1152">
        <v>0</v>
      </c>
      <c r="F68" s="1152">
        <v>0</v>
      </c>
      <c r="G68" s="1154">
        <v>0</v>
      </c>
      <c r="H68" s="605">
        <f t="shared" si="47"/>
        <v>50</v>
      </c>
      <c r="I68" s="277">
        <v>50</v>
      </c>
      <c r="J68" s="1152">
        <v>0</v>
      </c>
      <c r="K68" s="1152">
        <v>0</v>
      </c>
      <c r="L68" s="1207">
        <v>0</v>
      </c>
      <c r="M68" s="1206">
        <f t="shared" si="61"/>
        <v>50</v>
      </c>
      <c r="N68" s="277">
        <v>50</v>
      </c>
      <c r="O68" s="1152">
        <v>0</v>
      </c>
      <c r="P68" s="1152">
        <v>0</v>
      </c>
      <c r="Q68" s="1154">
        <v>0</v>
      </c>
      <c r="R68" s="831"/>
      <c r="S68" s="804"/>
    </row>
    <row r="69" spans="1:19" ht="36" x14ac:dyDescent="0.25">
      <c r="A69" s="832"/>
      <c r="B69" s="912" t="s">
        <v>580</v>
      </c>
      <c r="C69" s="1195">
        <f>SUM(D69:G69)</f>
        <v>280</v>
      </c>
      <c r="D69" s="1194">
        <f>SUM(D70)</f>
        <v>280</v>
      </c>
      <c r="E69" s="1194">
        <f t="shared" ref="E69:G70" si="63">SUM(E70)</f>
        <v>0</v>
      </c>
      <c r="F69" s="1194">
        <f t="shared" si="63"/>
        <v>0</v>
      </c>
      <c r="G69" s="1195">
        <f t="shared" si="63"/>
        <v>0</v>
      </c>
      <c r="H69" s="1196">
        <f>SUM(I69:L69)</f>
        <v>280</v>
      </c>
      <c r="I69" s="1194">
        <f t="shared" ref="I69:L70" si="64">SUM(I70)</f>
        <v>280</v>
      </c>
      <c r="J69" s="1194">
        <f t="shared" si="64"/>
        <v>0</v>
      </c>
      <c r="K69" s="1194">
        <f t="shared" si="64"/>
        <v>0</v>
      </c>
      <c r="L69" s="1197">
        <f t="shared" si="64"/>
        <v>0</v>
      </c>
      <c r="M69" s="1208">
        <f>SUM(N69:Q69)</f>
        <v>280</v>
      </c>
      <c r="N69" s="1194">
        <f>SUM(N70)</f>
        <v>280</v>
      </c>
      <c r="O69" s="1194">
        <f>SUM(O70)</f>
        <v>0</v>
      </c>
      <c r="P69" s="1194">
        <f t="shared" ref="P69:Q69" si="65">SUM(P70)</f>
        <v>0</v>
      </c>
      <c r="Q69" s="1199">
        <f t="shared" si="65"/>
        <v>0</v>
      </c>
      <c r="R69" s="833"/>
      <c r="S69" s="804"/>
    </row>
    <row r="70" spans="1:19" ht="24" x14ac:dyDescent="0.25">
      <c r="A70" s="812" t="s">
        <v>170</v>
      </c>
      <c r="B70" s="903" t="s">
        <v>581</v>
      </c>
      <c r="C70" s="1139">
        <f>SUM(D70:G70)</f>
        <v>280</v>
      </c>
      <c r="D70" s="1140">
        <f>SUM(D71)</f>
        <v>280</v>
      </c>
      <c r="E70" s="1140">
        <f t="shared" si="63"/>
        <v>0</v>
      </c>
      <c r="F70" s="1140">
        <f t="shared" si="63"/>
        <v>0</v>
      </c>
      <c r="G70" s="1201">
        <f t="shared" si="63"/>
        <v>0</v>
      </c>
      <c r="H70" s="1142">
        <f>SUM(I70:L70)</f>
        <v>280</v>
      </c>
      <c r="I70" s="1140">
        <f t="shared" si="64"/>
        <v>280</v>
      </c>
      <c r="J70" s="1140">
        <f t="shared" si="64"/>
        <v>0</v>
      </c>
      <c r="K70" s="1140">
        <f t="shared" si="64"/>
        <v>0</v>
      </c>
      <c r="L70" s="1144">
        <f t="shared" si="64"/>
        <v>0</v>
      </c>
      <c r="M70" s="1142">
        <f>SUM(N70:Q70)</f>
        <v>280</v>
      </c>
      <c r="N70" s="1140">
        <f t="shared" ref="N70:Q70" si="66">SUM(N71)</f>
        <v>280</v>
      </c>
      <c r="O70" s="1140">
        <f t="shared" si="66"/>
        <v>0</v>
      </c>
      <c r="P70" s="1140">
        <f t="shared" si="66"/>
        <v>0</v>
      </c>
      <c r="Q70" s="1144">
        <f t="shared" si="66"/>
        <v>0</v>
      </c>
      <c r="R70" s="675"/>
      <c r="S70" s="804"/>
    </row>
    <row r="71" spans="1:19" ht="24" x14ac:dyDescent="0.25">
      <c r="A71" s="834" t="s">
        <v>26</v>
      </c>
      <c r="B71" s="530" t="s">
        <v>169</v>
      </c>
      <c r="C71" s="1209">
        <f>SUM(D71:G71)</f>
        <v>280</v>
      </c>
      <c r="D71" s="611">
        <v>280</v>
      </c>
      <c r="E71" s="1210">
        <v>0</v>
      </c>
      <c r="F71" s="1210">
        <v>0</v>
      </c>
      <c r="G71" s="1209">
        <v>0</v>
      </c>
      <c r="H71" s="610">
        <f>SUM(I71:L71)</f>
        <v>280</v>
      </c>
      <c r="I71" s="611">
        <v>280</v>
      </c>
      <c r="J71" s="1210">
        <v>0</v>
      </c>
      <c r="K71" s="1210">
        <v>0</v>
      </c>
      <c r="L71" s="1211">
        <v>0</v>
      </c>
      <c r="M71" s="1212">
        <f>SUM(N71:Q71)</f>
        <v>280</v>
      </c>
      <c r="N71" s="611">
        <v>280</v>
      </c>
      <c r="O71" s="1210">
        <v>0</v>
      </c>
      <c r="P71" s="1210">
        <v>0</v>
      </c>
      <c r="Q71" s="1213">
        <v>0</v>
      </c>
      <c r="R71" s="835"/>
      <c r="S71" s="804"/>
    </row>
    <row r="72" spans="1:19" ht="60" x14ac:dyDescent="0.25">
      <c r="A72" s="836"/>
      <c r="B72" s="910" t="s">
        <v>18</v>
      </c>
      <c r="C72" s="1214">
        <f>SUM(D72:G72)</f>
        <v>194</v>
      </c>
      <c r="D72" s="1183">
        <f>SUM(D73)</f>
        <v>194</v>
      </c>
      <c r="E72" s="462">
        <f t="shared" ref="E72:G73" si="67">SUM(E73)</f>
        <v>0</v>
      </c>
      <c r="F72" s="462">
        <f t="shared" si="67"/>
        <v>0</v>
      </c>
      <c r="G72" s="1184">
        <f t="shared" si="67"/>
        <v>0</v>
      </c>
      <c r="H72" s="603">
        <f>SUM(I72:L72)</f>
        <v>194</v>
      </c>
      <c r="I72" s="462">
        <f t="shared" ref="I72:L73" si="68">SUM(I73)</f>
        <v>194</v>
      </c>
      <c r="J72" s="462">
        <f t="shared" si="68"/>
        <v>0</v>
      </c>
      <c r="K72" s="462">
        <f t="shared" si="68"/>
        <v>0</v>
      </c>
      <c r="L72" s="1186">
        <f t="shared" si="68"/>
        <v>0</v>
      </c>
      <c r="M72" s="1039">
        <f>SUM(N72:Q72)</f>
        <v>194</v>
      </c>
      <c r="N72" s="1183">
        <f t="shared" ref="N72:Q73" si="69">SUM(N73)</f>
        <v>194</v>
      </c>
      <c r="O72" s="462">
        <f t="shared" si="69"/>
        <v>0</v>
      </c>
      <c r="P72" s="462">
        <f t="shared" si="69"/>
        <v>0</v>
      </c>
      <c r="Q72" s="960">
        <f t="shared" si="69"/>
        <v>0</v>
      </c>
      <c r="R72" s="825">
        <f>M72/C72*100</f>
        <v>100</v>
      </c>
      <c r="S72" s="804"/>
    </row>
    <row r="73" spans="1:19" ht="36" x14ac:dyDescent="0.25">
      <c r="A73" s="830"/>
      <c r="B73" s="913" t="s">
        <v>582</v>
      </c>
      <c r="C73" s="1215">
        <f t="shared" ref="C73:C100" si="70">D73+E73+F73</f>
        <v>194</v>
      </c>
      <c r="D73" s="1216">
        <f>SUM(D74)</f>
        <v>194</v>
      </c>
      <c r="E73" s="1216">
        <f t="shared" si="67"/>
        <v>0</v>
      </c>
      <c r="F73" s="1216">
        <f t="shared" si="67"/>
        <v>0</v>
      </c>
      <c r="G73" s="1217">
        <f t="shared" si="67"/>
        <v>0</v>
      </c>
      <c r="H73" s="1218">
        <f>I73</f>
        <v>194</v>
      </c>
      <c r="I73" s="1216">
        <f t="shared" si="68"/>
        <v>194</v>
      </c>
      <c r="J73" s="1216">
        <f t="shared" si="68"/>
        <v>0</v>
      </c>
      <c r="K73" s="1216">
        <f t="shared" si="68"/>
        <v>0</v>
      </c>
      <c r="L73" s="1219">
        <f t="shared" si="68"/>
        <v>0</v>
      </c>
      <c r="M73" s="1218">
        <f t="shared" si="61"/>
        <v>194</v>
      </c>
      <c r="N73" s="1216">
        <f>SUM(N74)</f>
        <v>194</v>
      </c>
      <c r="O73" s="1216">
        <f t="shared" si="69"/>
        <v>0</v>
      </c>
      <c r="P73" s="1216">
        <f t="shared" si="69"/>
        <v>0</v>
      </c>
      <c r="Q73" s="1220">
        <f t="shared" si="69"/>
        <v>0</v>
      </c>
      <c r="R73" s="837"/>
      <c r="S73" s="804"/>
    </row>
    <row r="74" spans="1:19" ht="48" x14ac:dyDescent="0.25">
      <c r="A74" s="830" t="s">
        <v>26</v>
      </c>
      <c r="B74" s="1430" t="s">
        <v>583</v>
      </c>
      <c r="C74" s="1431">
        <f>SUM(D74:G74)</f>
        <v>194</v>
      </c>
      <c r="D74" s="1238">
        <f>SUM(D75:D86)</f>
        <v>194</v>
      </c>
      <c r="E74" s="1238">
        <f t="shared" ref="E74:G74" si="71">SUM(E75:E86)</f>
        <v>0</v>
      </c>
      <c r="F74" s="1238">
        <f t="shared" si="71"/>
        <v>0</v>
      </c>
      <c r="G74" s="1432">
        <f t="shared" si="71"/>
        <v>0</v>
      </c>
      <c r="H74" s="946">
        <f>SUM(I74:L74)</f>
        <v>194</v>
      </c>
      <c r="I74" s="1238">
        <v>194</v>
      </c>
      <c r="J74" s="1238">
        <f t="shared" ref="J74:L74" si="72">SUM(J75:J86)</f>
        <v>0</v>
      </c>
      <c r="K74" s="1238">
        <f t="shared" si="72"/>
        <v>0</v>
      </c>
      <c r="L74" s="1239">
        <f t="shared" si="72"/>
        <v>0</v>
      </c>
      <c r="M74" s="946">
        <f>SUM(N74:Q74)</f>
        <v>194</v>
      </c>
      <c r="N74" s="1238">
        <f>SUM(N75:N86)</f>
        <v>194</v>
      </c>
      <c r="O74" s="1238">
        <f>SUM(O75:O86)</f>
        <v>0</v>
      </c>
      <c r="P74" s="1238">
        <f t="shared" ref="P74:Q74" si="73">SUM(P75:P86)</f>
        <v>0</v>
      </c>
      <c r="Q74" s="1239">
        <f t="shared" si="73"/>
        <v>0</v>
      </c>
      <c r="R74" s="378"/>
      <c r="S74" s="804"/>
    </row>
    <row r="75" spans="1:19" ht="36" x14ac:dyDescent="0.25">
      <c r="A75" s="838" t="s">
        <v>618</v>
      </c>
      <c r="B75" s="1433" t="s">
        <v>80</v>
      </c>
      <c r="C75" s="1177">
        <f>SUM(D75:G75)</f>
        <v>0</v>
      </c>
      <c r="D75" s="1210">
        <v>0</v>
      </c>
      <c r="E75" s="1177">
        <v>0</v>
      </c>
      <c r="F75" s="1210">
        <v>0</v>
      </c>
      <c r="G75" s="1209">
        <v>0</v>
      </c>
      <c r="H75" s="610">
        <f>SUM(I75:L75)</f>
        <v>0</v>
      </c>
      <c r="I75" s="1210">
        <v>0</v>
      </c>
      <c r="J75" s="1210">
        <v>0</v>
      </c>
      <c r="K75" s="1210">
        <v>0</v>
      </c>
      <c r="L75" s="1211">
        <v>0</v>
      </c>
      <c r="M75" s="610">
        <f>SUM(N75:Q75)</f>
        <v>0</v>
      </c>
      <c r="N75" s="1210">
        <v>0</v>
      </c>
      <c r="O75" s="1177">
        <v>0</v>
      </c>
      <c r="P75" s="1210">
        <v>0</v>
      </c>
      <c r="Q75" s="1213">
        <v>0</v>
      </c>
      <c r="R75" s="835"/>
      <c r="S75" s="804"/>
    </row>
    <row r="76" spans="1:19" ht="24" x14ac:dyDescent="0.25">
      <c r="A76" s="830" t="s">
        <v>619</v>
      </c>
      <c r="B76" s="530" t="s">
        <v>81</v>
      </c>
      <c r="C76" s="1145">
        <f t="shared" si="70"/>
        <v>124</v>
      </c>
      <c r="D76" s="1152">
        <v>124</v>
      </c>
      <c r="E76" s="1177">
        <v>0</v>
      </c>
      <c r="F76" s="1152">
        <v>0</v>
      </c>
      <c r="G76" s="1162">
        <v>0</v>
      </c>
      <c r="H76" s="605">
        <f t="shared" ref="H76:H100" si="74">I76+J76+K76</f>
        <v>124</v>
      </c>
      <c r="I76" s="1152">
        <v>124</v>
      </c>
      <c r="J76" s="1152">
        <v>0</v>
      </c>
      <c r="K76" s="1152">
        <v>0</v>
      </c>
      <c r="L76" s="1207">
        <v>0</v>
      </c>
      <c r="M76" s="605">
        <f t="shared" si="61"/>
        <v>124</v>
      </c>
      <c r="N76" s="1152">
        <v>124</v>
      </c>
      <c r="O76" s="1177">
        <v>0</v>
      </c>
      <c r="P76" s="1152">
        <v>0</v>
      </c>
      <c r="Q76" s="1154">
        <v>0</v>
      </c>
      <c r="R76" s="831"/>
      <c r="S76" s="804"/>
    </row>
    <row r="77" spans="1:19" ht="48" x14ac:dyDescent="0.25">
      <c r="A77" s="830" t="s">
        <v>620</v>
      </c>
      <c r="B77" s="530" t="s">
        <v>584</v>
      </c>
      <c r="C77" s="1145">
        <f t="shared" si="70"/>
        <v>15</v>
      </c>
      <c r="D77" s="1152">
        <v>15</v>
      </c>
      <c r="E77" s="1177">
        <v>0</v>
      </c>
      <c r="F77" s="1152">
        <v>0</v>
      </c>
      <c r="G77" s="1162">
        <v>0</v>
      </c>
      <c r="H77" s="605">
        <f t="shared" si="74"/>
        <v>15</v>
      </c>
      <c r="I77" s="1152">
        <v>15</v>
      </c>
      <c r="J77" s="1152">
        <v>0</v>
      </c>
      <c r="K77" s="1152">
        <v>0</v>
      </c>
      <c r="L77" s="1207">
        <v>0</v>
      </c>
      <c r="M77" s="605">
        <f t="shared" si="61"/>
        <v>15</v>
      </c>
      <c r="N77" s="1152">
        <v>15</v>
      </c>
      <c r="O77" s="1177">
        <v>0</v>
      </c>
      <c r="P77" s="1152">
        <v>0</v>
      </c>
      <c r="Q77" s="1154">
        <v>0</v>
      </c>
      <c r="R77" s="831"/>
      <c r="S77" s="804"/>
    </row>
    <row r="78" spans="1:19" ht="24" x14ac:dyDescent="0.25">
      <c r="A78" s="830" t="s">
        <v>621</v>
      </c>
      <c r="B78" s="530" t="s">
        <v>83</v>
      </c>
      <c r="C78" s="1145">
        <f t="shared" si="70"/>
        <v>45</v>
      </c>
      <c r="D78" s="1152">
        <v>45</v>
      </c>
      <c r="E78" s="1177">
        <v>0</v>
      </c>
      <c r="F78" s="1152">
        <v>0</v>
      </c>
      <c r="G78" s="1162">
        <v>0</v>
      </c>
      <c r="H78" s="605">
        <f t="shared" si="74"/>
        <v>45</v>
      </c>
      <c r="I78" s="1152">
        <v>45</v>
      </c>
      <c r="J78" s="1152">
        <v>0</v>
      </c>
      <c r="K78" s="1152">
        <v>0</v>
      </c>
      <c r="L78" s="1207">
        <v>0</v>
      </c>
      <c r="M78" s="605">
        <f t="shared" si="61"/>
        <v>45</v>
      </c>
      <c r="N78" s="1152">
        <v>45</v>
      </c>
      <c r="O78" s="1177">
        <v>0</v>
      </c>
      <c r="P78" s="1152">
        <v>0</v>
      </c>
      <c r="Q78" s="1154">
        <v>0</v>
      </c>
      <c r="R78" s="831"/>
      <c r="S78" s="804"/>
    </row>
    <row r="79" spans="1:19" ht="48" x14ac:dyDescent="0.25">
      <c r="A79" s="830" t="s">
        <v>622</v>
      </c>
      <c r="B79" s="530" t="s">
        <v>585</v>
      </c>
      <c r="C79" s="1145">
        <f t="shared" si="70"/>
        <v>0</v>
      </c>
      <c r="D79" s="1210">
        <v>0</v>
      </c>
      <c r="E79" s="1210">
        <v>0</v>
      </c>
      <c r="F79" s="1152">
        <v>0</v>
      </c>
      <c r="G79" s="1162">
        <v>0</v>
      </c>
      <c r="H79" s="605">
        <f t="shared" si="74"/>
        <v>0</v>
      </c>
      <c r="I79" s="1210">
        <v>0</v>
      </c>
      <c r="J79" s="1152">
        <v>0</v>
      </c>
      <c r="K79" s="1152">
        <v>0</v>
      </c>
      <c r="L79" s="1207">
        <v>0</v>
      </c>
      <c r="M79" s="605">
        <f t="shared" si="61"/>
        <v>0</v>
      </c>
      <c r="N79" s="1210">
        <v>0</v>
      </c>
      <c r="O79" s="1210">
        <v>0</v>
      </c>
      <c r="P79" s="1152">
        <v>0</v>
      </c>
      <c r="Q79" s="1154">
        <v>0</v>
      </c>
      <c r="R79" s="831"/>
      <c r="S79" s="804"/>
    </row>
    <row r="80" spans="1:19" ht="72" x14ac:dyDescent="0.25">
      <c r="A80" s="839" t="s">
        <v>623</v>
      </c>
      <c r="B80" s="530" t="s">
        <v>586</v>
      </c>
      <c r="C80" s="1145">
        <f t="shared" si="70"/>
        <v>0</v>
      </c>
      <c r="D80" s="1210">
        <v>0</v>
      </c>
      <c r="E80" s="1210">
        <v>0</v>
      </c>
      <c r="F80" s="1152">
        <v>0</v>
      </c>
      <c r="G80" s="1162">
        <v>0</v>
      </c>
      <c r="H80" s="605">
        <f t="shared" si="74"/>
        <v>0</v>
      </c>
      <c r="I80" s="1210">
        <v>0</v>
      </c>
      <c r="J80" s="1152">
        <v>0</v>
      </c>
      <c r="K80" s="1152">
        <v>0</v>
      </c>
      <c r="L80" s="1207">
        <v>0</v>
      </c>
      <c r="M80" s="605">
        <f t="shared" si="61"/>
        <v>0</v>
      </c>
      <c r="N80" s="1210">
        <v>0</v>
      </c>
      <c r="O80" s="1210">
        <v>0</v>
      </c>
      <c r="P80" s="1152">
        <v>0</v>
      </c>
      <c r="Q80" s="1154">
        <v>0</v>
      </c>
      <c r="R80" s="831"/>
      <c r="S80" s="804"/>
    </row>
    <row r="81" spans="1:19" ht="72" x14ac:dyDescent="0.25">
      <c r="A81" s="830" t="s">
        <v>624</v>
      </c>
      <c r="B81" s="530" t="s">
        <v>587</v>
      </c>
      <c r="C81" s="1145">
        <f t="shared" si="70"/>
        <v>0</v>
      </c>
      <c r="D81" s="1210">
        <v>0</v>
      </c>
      <c r="E81" s="1210">
        <v>0</v>
      </c>
      <c r="F81" s="1152">
        <v>0</v>
      </c>
      <c r="G81" s="1162">
        <v>0</v>
      </c>
      <c r="H81" s="605">
        <f t="shared" si="74"/>
        <v>0</v>
      </c>
      <c r="I81" s="1210">
        <v>0</v>
      </c>
      <c r="J81" s="1152">
        <v>0</v>
      </c>
      <c r="K81" s="1152">
        <v>0</v>
      </c>
      <c r="L81" s="1207">
        <v>0</v>
      </c>
      <c r="M81" s="605">
        <f t="shared" si="61"/>
        <v>0</v>
      </c>
      <c r="N81" s="1210">
        <v>0</v>
      </c>
      <c r="O81" s="1210">
        <v>0</v>
      </c>
      <c r="P81" s="1152">
        <v>0</v>
      </c>
      <c r="Q81" s="1154">
        <v>0</v>
      </c>
      <c r="R81" s="831"/>
      <c r="S81" s="804"/>
    </row>
    <row r="82" spans="1:19" ht="84" x14ac:dyDescent="0.25">
      <c r="A82" s="830" t="s">
        <v>625</v>
      </c>
      <c r="B82" s="530" t="s">
        <v>588</v>
      </c>
      <c r="C82" s="1145">
        <f t="shared" si="70"/>
        <v>0</v>
      </c>
      <c r="D82" s="1210">
        <v>0</v>
      </c>
      <c r="E82" s="1210">
        <v>0</v>
      </c>
      <c r="F82" s="1152">
        <v>0</v>
      </c>
      <c r="G82" s="1162">
        <v>0</v>
      </c>
      <c r="H82" s="605">
        <f t="shared" si="74"/>
        <v>0</v>
      </c>
      <c r="I82" s="1210">
        <v>0</v>
      </c>
      <c r="J82" s="1152">
        <v>0</v>
      </c>
      <c r="K82" s="1152">
        <v>0</v>
      </c>
      <c r="L82" s="1207">
        <v>0</v>
      </c>
      <c r="M82" s="605">
        <f t="shared" si="61"/>
        <v>0</v>
      </c>
      <c r="N82" s="1210">
        <v>0</v>
      </c>
      <c r="O82" s="1210">
        <v>0</v>
      </c>
      <c r="P82" s="1152">
        <v>0</v>
      </c>
      <c r="Q82" s="1154">
        <v>0</v>
      </c>
      <c r="R82" s="831"/>
      <c r="S82" s="804"/>
    </row>
    <row r="83" spans="1:19" ht="24" x14ac:dyDescent="0.25">
      <c r="A83" s="830" t="s">
        <v>626</v>
      </c>
      <c r="B83" s="530" t="s">
        <v>589</v>
      </c>
      <c r="C83" s="1145">
        <f t="shared" si="70"/>
        <v>0</v>
      </c>
      <c r="D83" s="1210">
        <v>0</v>
      </c>
      <c r="E83" s="1210">
        <v>0</v>
      </c>
      <c r="F83" s="1152">
        <v>0</v>
      </c>
      <c r="G83" s="1162">
        <v>0</v>
      </c>
      <c r="H83" s="605">
        <f t="shared" si="74"/>
        <v>0</v>
      </c>
      <c r="I83" s="1210">
        <v>0</v>
      </c>
      <c r="J83" s="1152">
        <v>0</v>
      </c>
      <c r="K83" s="1152">
        <v>0</v>
      </c>
      <c r="L83" s="1207">
        <v>0</v>
      </c>
      <c r="M83" s="605">
        <f t="shared" si="61"/>
        <v>0</v>
      </c>
      <c r="N83" s="1210">
        <v>0</v>
      </c>
      <c r="O83" s="1210">
        <v>0</v>
      </c>
      <c r="P83" s="1152">
        <v>0</v>
      </c>
      <c r="Q83" s="1154">
        <v>0</v>
      </c>
      <c r="R83" s="831"/>
      <c r="S83" s="804"/>
    </row>
    <row r="84" spans="1:19" ht="36" x14ac:dyDescent="0.25">
      <c r="A84" s="830" t="s">
        <v>627</v>
      </c>
      <c r="B84" s="530" t="s">
        <v>590</v>
      </c>
      <c r="C84" s="1145">
        <f t="shared" si="70"/>
        <v>0</v>
      </c>
      <c r="D84" s="1210">
        <v>0</v>
      </c>
      <c r="E84" s="1210">
        <v>0</v>
      </c>
      <c r="F84" s="1152">
        <v>0</v>
      </c>
      <c r="G84" s="1162">
        <v>0</v>
      </c>
      <c r="H84" s="605">
        <f t="shared" si="74"/>
        <v>0</v>
      </c>
      <c r="I84" s="1210">
        <v>0</v>
      </c>
      <c r="J84" s="1152">
        <v>0</v>
      </c>
      <c r="K84" s="1152">
        <v>0</v>
      </c>
      <c r="L84" s="1207">
        <v>0</v>
      </c>
      <c r="M84" s="605">
        <f t="shared" si="61"/>
        <v>0</v>
      </c>
      <c r="N84" s="1210">
        <v>0</v>
      </c>
      <c r="O84" s="1210">
        <v>0</v>
      </c>
      <c r="P84" s="1152">
        <v>0</v>
      </c>
      <c r="Q84" s="1154">
        <v>0</v>
      </c>
      <c r="R84" s="831"/>
      <c r="S84" s="804"/>
    </row>
    <row r="85" spans="1:19" ht="24.75" x14ac:dyDescent="0.25">
      <c r="A85" s="814" t="s">
        <v>628</v>
      </c>
      <c r="B85" s="530" t="s">
        <v>629</v>
      </c>
      <c r="C85" s="1145">
        <f t="shared" si="70"/>
        <v>0</v>
      </c>
      <c r="D85" s="1152">
        <v>0</v>
      </c>
      <c r="E85" s="1152">
        <v>0</v>
      </c>
      <c r="F85" s="1152">
        <v>0</v>
      </c>
      <c r="G85" s="1162">
        <v>0</v>
      </c>
      <c r="H85" s="605">
        <f t="shared" si="74"/>
        <v>0</v>
      </c>
      <c r="I85" s="1152">
        <v>0</v>
      </c>
      <c r="J85" s="1152">
        <v>0</v>
      </c>
      <c r="K85" s="1152">
        <v>0</v>
      </c>
      <c r="L85" s="1207">
        <v>0</v>
      </c>
      <c r="M85" s="605">
        <f t="shared" si="61"/>
        <v>0</v>
      </c>
      <c r="N85" s="1152">
        <v>0</v>
      </c>
      <c r="O85" s="1152">
        <v>0</v>
      </c>
      <c r="P85" s="1152">
        <v>0</v>
      </c>
      <c r="Q85" s="1154">
        <v>0</v>
      </c>
      <c r="R85" s="831"/>
      <c r="S85" s="804"/>
    </row>
    <row r="86" spans="1:19" ht="24.75" x14ac:dyDescent="0.25">
      <c r="A86" s="830" t="s">
        <v>630</v>
      </c>
      <c r="B86" s="530" t="s">
        <v>591</v>
      </c>
      <c r="C86" s="1145">
        <f t="shared" si="70"/>
        <v>10</v>
      </c>
      <c r="D86" s="1152">
        <v>10</v>
      </c>
      <c r="E86" s="1152">
        <v>0</v>
      </c>
      <c r="F86" s="1152">
        <v>0</v>
      </c>
      <c r="G86" s="1162">
        <v>0</v>
      </c>
      <c r="H86" s="605">
        <f t="shared" si="74"/>
        <v>10</v>
      </c>
      <c r="I86" s="1152">
        <v>10</v>
      </c>
      <c r="J86" s="1152">
        <v>0</v>
      </c>
      <c r="K86" s="1152">
        <v>0</v>
      </c>
      <c r="L86" s="1207">
        <v>0</v>
      </c>
      <c r="M86" s="605">
        <f t="shared" si="61"/>
        <v>10</v>
      </c>
      <c r="N86" s="1152">
        <v>10</v>
      </c>
      <c r="O86" s="1152">
        <v>0</v>
      </c>
      <c r="P86" s="1152">
        <v>0</v>
      </c>
      <c r="Q86" s="1154">
        <v>0</v>
      </c>
      <c r="R86" s="831"/>
      <c r="S86" s="804"/>
    </row>
    <row r="87" spans="1:19" ht="36" x14ac:dyDescent="0.25">
      <c r="A87" s="840"/>
      <c r="B87" s="914" t="s">
        <v>592</v>
      </c>
      <c r="C87" s="1214">
        <f>SUM(D87:G87)</f>
        <v>681.7</v>
      </c>
      <c r="D87" s="1193">
        <f>D88+D90</f>
        <v>681.7</v>
      </c>
      <c r="E87" s="1194">
        <f t="shared" ref="E87:G87" si="75">E88+E90</f>
        <v>0</v>
      </c>
      <c r="F87" s="1194">
        <f t="shared" si="75"/>
        <v>0</v>
      </c>
      <c r="G87" s="1195">
        <f t="shared" si="75"/>
        <v>0</v>
      </c>
      <c r="H87" s="1039">
        <f>SUM(I87:L87)</f>
        <v>681.7</v>
      </c>
      <c r="I87" s="1193">
        <f t="shared" ref="I87:L87" si="76">I88+I90</f>
        <v>681.7</v>
      </c>
      <c r="J87" s="1194">
        <f t="shared" si="76"/>
        <v>0</v>
      </c>
      <c r="K87" s="1194">
        <f t="shared" si="76"/>
        <v>0</v>
      </c>
      <c r="L87" s="1197">
        <f t="shared" si="76"/>
        <v>0</v>
      </c>
      <c r="M87" s="1039">
        <f>SUM(N87:Q87)</f>
        <v>681.6</v>
      </c>
      <c r="N87" s="1193">
        <f t="shared" ref="N87:Q87" si="77">N88+N90</f>
        <v>681.6</v>
      </c>
      <c r="O87" s="1194">
        <f t="shared" si="77"/>
        <v>0</v>
      </c>
      <c r="P87" s="1194">
        <f t="shared" si="77"/>
        <v>0</v>
      </c>
      <c r="Q87" s="960">
        <f t="shared" si="77"/>
        <v>0</v>
      </c>
      <c r="R87" s="825">
        <f>M87/C87*100</f>
        <v>99.985330790670375</v>
      </c>
      <c r="S87" s="804"/>
    </row>
    <row r="88" spans="1:19" ht="24" x14ac:dyDescent="0.25">
      <c r="A88" s="829"/>
      <c r="B88" s="903" t="s">
        <v>593</v>
      </c>
      <c r="C88" s="1200">
        <f>SUM(D88:G88)</f>
        <v>498</v>
      </c>
      <c r="D88" s="1221">
        <f>SUM(D89)</f>
        <v>498</v>
      </c>
      <c r="E88" s="1215">
        <f t="shared" ref="E88:G88" si="78">SUM(E89)</f>
        <v>0</v>
      </c>
      <c r="F88" s="1216">
        <f t="shared" si="78"/>
        <v>0</v>
      </c>
      <c r="G88" s="1217">
        <f t="shared" si="78"/>
        <v>0</v>
      </c>
      <c r="H88" s="1202">
        <f>SUM(I88:L88)</f>
        <v>498</v>
      </c>
      <c r="I88" s="1221">
        <f t="shared" ref="I88:L88" si="79">SUM(I89)</f>
        <v>498</v>
      </c>
      <c r="J88" s="1215">
        <f t="shared" si="79"/>
        <v>0</v>
      </c>
      <c r="K88" s="1216">
        <f t="shared" si="79"/>
        <v>0</v>
      </c>
      <c r="L88" s="1219">
        <f t="shared" si="79"/>
        <v>0</v>
      </c>
      <c r="M88" s="1202">
        <f>SUM(N88:Q88)</f>
        <v>498</v>
      </c>
      <c r="N88" s="1221">
        <f t="shared" ref="N88:Q88" si="80">SUM(N89)</f>
        <v>498</v>
      </c>
      <c r="O88" s="1215">
        <f t="shared" si="80"/>
        <v>0</v>
      </c>
      <c r="P88" s="1216">
        <f t="shared" si="80"/>
        <v>0</v>
      </c>
      <c r="Q88" s="1144">
        <f t="shared" si="80"/>
        <v>0</v>
      </c>
      <c r="R88" s="809"/>
      <c r="S88" s="804"/>
    </row>
    <row r="89" spans="1:19" ht="48" x14ac:dyDescent="0.25">
      <c r="A89" s="830" t="s">
        <v>26</v>
      </c>
      <c r="B89" s="246" t="s">
        <v>594</v>
      </c>
      <c r="C89" s="1145">
        <f t="shared" si="70"/>
        <v>498</v>
      </c>
      <c r="D89" s="1167">
        <v>498</v>
      </c>
      <c r="E89" s="1145">
        <v>0</v>
      </c>
      <c r="F89" s="1152">
        <v>0</v>
      </c>
      <c r="G89" s="1162">
        <v>0</v>
      </c>
      <c r="H89" s="605">
        <f t="shared" si="74"/>
        <v>498</v>
      </c>
      <c r="I89" s="1167">
        <v>498</v>
      </c>
      <c r="J89" s="1145">
        <v>0</v>
      </c>
      <c r="K89" s="1152">
        <v>0</v>
      </c>
      <c r="L89" s="1207">
        <v>0</v>
      </c>
      <c r="M89" s="605">
        <f t="shared" si="61"/>
        <v>498</v>
      </c>
      <c r="N89" s="1167">
        <v>498</v>
      </c>
      <c r="O89" s="1145">
        <v>0</v>
      </c>
      <c r="P89" s="1152">
        <v>0</v>
      </c>
      <c r="Q89" s="1154">
        <v>0</v>
      </c>
      <c r="R89" s="831"/>
      <c r="S89" s="804"/>
    </row>
    <row r="90" spans="1:19" ht="24" x14ac:dyDescent="0.25">
      <c r="A90" s="673"/>
      <c r="B90" s="915" t="s">
        <v>595</v>
      </c>
      <c r="C90" s="1222">
        <f>SUM(D90:G90)</f>
        <v>183.7</v>
      </c>
      <c r="D90" s="1223">
        <f>SUM(D91)</f>
        <v>183.7</v>
      </c>
      <c r="E90" s="1222">
        <f t="shared" ref="E90:G90" si="81">SUM(E91)</f>
        <v>0</v>
      </c>
      <c r="F90" s="1147">
        <f t="shared" si="81"/>
        <v>0</v>
      </c>
      <c r="G90" s="1224">
        <f t="shared" si="81"/>
        <v>0</v>
      </c>
      <c r="H90" s="1225">
        <f>SUM(I90:L90)</f>
        <v>183.7</v>
      </c>
      <c r="I90" s="1223">
        <f t="shared" ref="I90:L90" si="82">SUM(I91)</f>
        <v>183.7</v>
      </c>
      <c r="J90" s="1222">
        <f t="shared" si="82"/>
        <v>0</v>
      </c>
      <c r="K90" s="1147">
        <f t="shared" si="82"/>
        <v>0</v>
      </c>
      <c r="L90" s="1226">
        <f t="shared" si="82"/>
        <v>0</v>
      </c>
      <c r="M90" s="1225">
        <f>SUM(N90:Q90)</f>
        <v>183.6</v>
      </c>
      <c r="N90" s="1223">
        <f t="shared" ref="N90:Q90" si="83">SUM(N91)</f>
        <v>183.6</v>
      </c>
      <c r="O90" s="1222">
        <f t="shared" si="83"/>
        <v>0</v>
      </c>
      <c r="P90" s="1147">
        <f t="shared" si="83"/>
        <v>0</v>
      </c>
      <c r="Q90" s="1149">
        <f t="shared" si="83"/>
        <v>0</v>
      </c>
      <c r="R90" s="675"/>
      <c r="S90" s="804"/>
    </row>
    <row r="91" spans="1:19" ht="24" x14ac:dyDescent="0.25">
      <c r="A91" s="830" t="s">
        <v>34</v>
      </c>
      <c r="B91" s="1338" t="s">
        <v>596</v>
      </c>
      <c r="C91" s="1151">
        <f>SUM(D91:G91)</f>
        <v>183.7</v>
      </c>
      <c r="D91" s="1227">
        <v>183.7</v>
      </c>
      <c r="E91" s="802">
        <f t="shared" ref="E91:G91" si="84">SUM(E92:E100)</f>
        <v>0</v>
      </c>
      <c r="F91" s="802">
        <f t="shared" si="84"/>
        <v>0</v>
      </c>
      <c r="G91" s="1150">
        <f t="shared" si="84"/>
        <v>0</v>
      </c>
      <c r="H91" s="945">
        <f>SUM(I91:L91)</f>
        <v>183.7</v>
      </c>
      <c r="I91" s="1227">
        <v>183.7</v>
      </c>
      <c r="J91" s="802">
        <f t="shared" ref="J91:L91" si="85">SUM(J92:J100)</f>
        <v>0</v>
      </c>
      <c r="K91" s="802">
        <f t="shared" si="85"/>
        <v>0</v>
      </c>
      <c r="L91" s="962">
        <f t="shared" si="85"/>
        <v>0</v>
      </c>
      <c r="M91" s="945">
        <f>SUM(N91:Q91)</f>
        <v>183.6</v>
      </c>
      <c r="N91" s="1227">
        <v>183.6</v>
      </c>
      <c r="O91" s="802">
        <f t="shared" ref="O91:Q91" si="86">SUM(O92:O100)</f>
        <v>0</v>
      </c>
      <c r="P91" s="802">
        <f t="shared" si="86"/>
        <v>0</v>
      </c>
      <c r="Q91" s="962">
        <f t="shared" si="86"/>
        <v>0</v>
      </c>
      <c r="R91" s="920"/>
      <c r="S91" s="804"/>
    </row>
    <row r="92" spans="1:19" ht="24" x14ac:dyDescent="0.25">
      <c r="A92" s="830" t="s">
        <v>401</v>
      </c>
      <c r="B92" s="246" t="s">
        <v>597</v>
      </c>
      <c r="C92" s="1151">
        <f>SUM(D92:G92)</f>
        <v>0</v>
      </c>
      <c r="D92" s="1227">
        <v>0</v>
      </c>
      <c r="E92" s="802">
        <v>0</v>
      </c>
      <c r="F92" s="802">
        <v>0</v>
      </c>
      <c r="G92" s="1150">
        <v>0</v>
      </c>
      <c r="H92" s="945"/>
      <c r="I92" s="1227">
        <v>0</v>
      </c>
      <c r="J92" s="802">
        <v>0</v>
      </c>
      <c r="K92" s="802">
        <v>0</v>
      </c>
      <c r="L92" s="962">
        <v>0</v>
      </c>
      <c r="M92" s="945"/>
      <c r="N92" s="1227">
        <v>0</v>
      </c>
      <c r="O92" s="802">
        <v>0</v>
      </c>
      <c r="P92" s="802">
        <v>0</v>
      </c>
      <c r="Q92" s="962">
        <v>0</v>
      </c>
      <c r="R92" s="920"/>
      <c r="S92" s="804"/>
    </row>
    <row r="93" spans="1:19" ht="36" x14ac:dyDescent="0.25">
      <c r="A93" s="830" t="s">
        <v>402</v>
      </c>
      <c r="B93" s="246" t="s">
        <v>598</v>
      </c>
      <c r="C93" s="1145">
        <f t="shared" si="70"/>
        <v>0</v>
      </c>
      <c r="D93" s="1167">
        <v>0</v>
      </c>
      <c r="E93" s="1152">
        <v>0</v>
      </c>
      <c r="F93" s="1152">
        <v>0</v>
      </c>
      <c r="G93" s="1153">
        <v>0</v>
      </c>
      <c r="H93" s="605">
        <f t="shared" si="74"/>
        <v>0</v>
      </c>
      <c r="I93" s="1167">
        <v>0</v>
      </c>
      <c r="J93" s="1152">
        <v>0</v>
      </c>
      <c r="K93" s="1152">
        <v>0</v>
      </c>
      <c r="L93" s="1154">
        <v>0</v>
      </c>
      <c r="M93" s="605">
        <f t="shared" si="61"/>
        <v>0</v>
      </c>
      <c r="N93" s="1167">
        <v>0</v>
      </c>
      <c r="O93" s="1152">
        <v>0</v>
      </c>
      <c r="P93" s="1152">
        <v>0</v>
      </c>
      <c r="Q93" s="1154">
        <v>0</v>
      </c>
      <c r="R93" s="831"/>
      <c r="S93" s="804"/>
    </row>
    <row r="94" spans="1:19" ht="24" x14ac:dyDescent="0.25">
      <c r="A94" s="830" t="s">
        <v>403</v>
      </c>
      <c r="B94" s="246" t="s">
        <v>93</v>
      </c>
      <c r="C94" s="1145">
        <f t="shared" si="70"/>
        <v>45</v>
      </c>
      <c r="D94" s="1167">
        <v>45</v>
      </c>
      <c r="E94" s="1145">
        <v>0</v>
      </c>
      <c r="F94" s="1152">
        <v>0</v>
      </c>
      <c r="G94" s="1162">
        <v>0</v>
      </c>
      <c r="H94" s="605">
        <f t="shared" si="74"/>
        <v>45</v>
      </c>
      <c r="I94" s="1167">
        <v>45</v>
      </c>
      <c r="J94" s="1145">
        <v>0</v>
      </c>
      <c r="K94" s="1152">
        <v>0</v>
      </c>
      <c r="L94" s="1207">
        <v>0</v>
      </c>
      <c r="M94" s="605">
        <f>SUM(N94:Q94)</f>
        <v>0</v>
      </c>
      <c r="N94" s="1167">
        <v>0</v>
      </c>
      <c r="O94" s="1145">
        <v>0</v>
      </c>
      <c r="P94" s="1152">
        <v>0</v>
      </c>
      <c r="Q94" s="1154">
        <v>0</v>
      </c>
      <c r="R94" s="831"/>
      <c r="S94" s="804"/>
    </row>
    <row r="95" spans="1:19" ht="36" x14ac:dyDescent="0.25">
      <c r="A95" s="830" t="s">
        <v>404</v>
      </c>
      <c r="B95" s="246" t="s">
        <v>95</v>
      </c>
      <c r="C95" s="1145">
        <f t="shared" si="70"/>
        <v>0</v>
      </c>
      <c r="D95" s="1167">
        <v>0</v>
      </c>
      <c r="E95" s="1145">
        <v>0</v>
      </c>
      <c r="F95" s="1152">
        <v>0</v>
      </c>
      <c r="G95" s="1162">
        <v>0</v>
      </c>
      <c r="H95" s="605">
        <f t="shared" si="74"/>
        <v>0</v>
      </c>
      <c r="I95" s="1167">
        <v>0</v>
      </c>
      <c r="J95" s="1145">
        <v>0</v>
      </c>
      <c r="K95" s="1152">
        <v>0</v>
      </c>
      <c r="L95" s="1207">
        <v>0</v>
      </c>
      <c r="M95" s="605">
        <f>SUM(N95:Q95)</f>
        <v>0</v>
      </c>
      <c r="N95" s="1167">
        <v>0</v>
      </c>
      <c r="O95" s="1145">
        <v>0</v>
      </c>
      <c r="P95" s="1152">
        <v>0</v>
      </c>
      <c r="Q95" s="1154">
        <v>0</v>
      </c>
      <c r="R95" s="831"/>
      <c r="S95" s="804"/>
    </row>
    <row r="96" spans="1:19" ht="24" x14ac:dyDescent="0.25">
      <c r="A96" s="830" t="s">
        <v>599</v>
      </c>
      <c r="B96" s="246" t="s">
        <v>214</v>
      </c>
      <c r="C96" s="1145">
        <f t="shared" si="70"/>
        <v>69.900000000000006</v>
      </c>
      <c r="D96" s="1167">
        <v>69.900000000000006</v>
      </c>
      <c r="E96" s="1145">
        <v>0</v>
      </c>
      <c r="F96" s="1152">
        <v>0</v>
      </c>
      <c r="G96" s="1162">
        <v>0</v>
      </c>
      <c r="H96" s="605">
        <f t="shared" si="74"/>
        <v>69</v>
      </c>
      <c r="I96" s="1167">
        <v>69</v>
      </c>
      <c r="J96" s="1145">
        <v>0</v>
      </c>
      <c r="K96" s="1152">
        <v>0</v>
      </c>
      <c r="L96" s="1207">
        <v>0</v>
      </c>
      <c r="M96" s="605">
        <f t="shared" ref="M96:M97" si="87">N96+O96+P96</f>
        <v>69</v>
      </c>
      <c r="N96" s="1167">
        <v>69</v>
      </c>
      <c r="O96" s="1145">
        <v>0</v>
      </c>
      <c r="P96" s="1152">
        <v>0</v>
      </c>
      <c r="Q96" s="1154">
        <v>0</v>
      </c>
      <c r="R96" s="831"/>
      <c r="S96" s="804"/>
    </row>
    <row r="97" spans="1:19" ht="36" x14ac:dyDescent="0.25">
      <c r="A97" s="830" t="s">
        <v>600</v>
      </c>
      <c r="B97" s="246" t="s">
        <v>257</v>
      </c>
      <c r="C97" s="1145">
        <f t="shared" si="70"/>
        <v>14.9</v>
      </c>
      <c r="D97" s="1167">
        <v>14.9</v>
      </c>
      <c r="E97" s="1145">
        <v>0</v>
      </c>
      <c r="F97" s="1152">
        <v>0</v>
      </c>
      <c r="G97" s="1162">
        <v>0</v>
      </c>
      <c r="H97" s="605">
        <f t="shared" si="74"/>
        <v>14.9</v>
      </c>
      <c r="I97" s="1167">
        <v>14.9</v>
      </c>
      <c r="J97" s="1145">
        <v>0</v>
      </c>
      <c r="K97" s="1152">
        <v>0</v>
      </c>
      <c r="L97" s="1207">
        <v>0</v>
      </c>
      <c r="M97" s="605">
        <f t="shared" si="87"/>
        <v>14.9</v>
      </c>
      <c r="N97" s="1167">
        <v>14.9</v>
      </c>
      <c r="O97" s="1145">
        <v>0</v>
      </c>
      <c r="P97" s="1152">
        <v>0</v>
      </c>
      <c r="Q97" s="1154">
        <v>0</v>
      </c>
      <c r="R97" s="831"/>
      <c r="S97" s="804"/>
    </row>
    <row r="98" spans="1:19" ht="48" x14ac:dyDescent="0.25">
      <c r="A98" s="830" t="s">
        <v>601</v>
      </c>
      <c r="B98" s="246" t="s">
        <v>602</v>
      </c>
      <c r="C98" s="1145">
        <f t="shared" si="70"/>
        <v>0</v>
      </c>
      <c r="D98" s="1167">
        <v>0</v>
      </c>
      <c r="E98" s="1145">
        <v>0</v>
      </c>
      <c r="F98" s="1152">
        <v>0</v>
      </c>
      <c r="G98" s="1162">
        <v>0</v>
      </c>
      <c r="H98" s="605">
        <f t="shared" si="74"/>
        <v>0</v>
      </c>
      <c r="I98" s="1167">
        <v>0</v>
      </c>
      <c r="J98" s="1145">
        <v>0</v>
      </c>
      <c r="K98" s="1152">
        <v>0</v>
      </c>
      <c r="L98" s="1207">
        <v>0</v>
      </c>
      <c r="M98" s="605">
        <f t="shared" si="61"/>
        <v>0</v>
      </c>
      <c r="N98" s="1167">
        <v>0</v>
      </c>
      <c r="O98" s="1145">
        <v>0</v>
      </c>
      <c r="P98" s="1152">
        <v>0</v>
      </c>
      <c r="Q98" s="1154">
        <v>0</v>
      </c>
      <c r="R98" s="831"/>
      <c r="S98" s="804"/>
    </row>
    <row r="99" spans="1:19" ht="60" x14ac:dyDescent="0.25">
      <c r="A99" s="830" t="s">
        <v>603</v>
      </c>
      <c r="B99" s="246" t="s">
        <v>604</v>
      </c>
      <c r="C99" s="1145">
        <f t="shared" si="70"/>
        <v>0</v>
      </c>
      <c r="D99" s="1167">
        <v>0</v>
      </c>
      <c r="E99" s="1145">
        <v>0</v>
      </c>
      <c r="F99" s="1152">
        <v>0</v>
      </c>
      <c r="G99" s="1162">
        <v>0</v>
      </c>
      <c r="H99" s="605">
        <f t="shared" si="74"/>
        <v>0</v>
      </c>
      <c r="I99" s="1167">
        <v>0</v>
      </c>
      <c r="J99" s="1145">
        <v>0</v>
      </c>
      <c r="K99" s="1152">
        <v>0</v>
      </c>
      <c r="L99" s="1207">
        <v>0</v>
      </c>
      <c r="M99" s="605">
        <f t="shared" si="61"/>
        <v>0</v>
      </c>
      <c r="N99" s="1167">
        <v>0</v>
      </c>
      <c r="O99" s="1145">
        <v>0</v>
      </c>
      <c r="P99" s="1152">
        <v>0</v>
      </c>
      <c r="Q99" s="1154">
        <v>0</v>
      </c>
      <c r="R99" s="831"/>
      <c r="S99" s="804"/>
    </row>
    <row r="100" spans="1:19" ht="36" x14ac:dyDescent="0.25">
      <c r="A100" s="830" t="s">
        <v>605</v>
      </c>
      <c r="B100" s="246" t="s">
        <v>606</v>
      </c>
      <c r="C100" s="1145">
        <f t="shared" si="70"/>
        <v>0</v>
      </c>
      <c r="D100" s="1167">
        <v>0</v>
      </c>
      <c r="E100" s="1145">
        <v>0</v>
      </c>
      <c r="F100" s="1152">
        <v>0</v>
      </c>
      <c r="G100" s="1162">
        <v>0</v>
      </c>
      <c r="H100" s="605">
        <f t="shared" si="74"/>
        <v>0</v>
      </c>
      <c r="I100" s="1167">
        <v>0</v>
      </c>
      <c r="J100" s="1145">
        <v>0</v>
      </c>
      <c r="K100" s="1152">
        <v>0</v>
      </c>
      <c r="L100" s="1207">
        <v>0</v>
      </c>
      <c r="M100" s="605">
        <f t="shared" si="61"/>
        <v>0</v>
      </c>
      <c r="N100" s="1167">
        <v>0</v>
      </c>
      <c r="O100" s="1145">
        <v>0</v>
      </c>
      <c r="P100" s="1152">
        <v>0</v>
      </c>
      <c r="Q100" s="1154">
        <v>0</v>
      </c>
      <c r="R100" s="831"/>
      <c r="S100" s="804"/>
    </row>
    <row r="101" spans="1:19" ht="60" x14ac:dyDescent="0.25">
      <c r="A101" s="841"/>
      <c r="B101" s="910" t="s">
        <v>19</v>
      </c>
      <c r="C101" s="1214">
        <f t="shared" ref="C101:C110" si="88">SUM(D101:G101)</f>
        <v>0</v>
      </c>
      <c r="D101" s="752">
        <f>D102+D105+D108+D110</f>
        <v>0</v>
      </c>
      <c r="E101" s="1132">
        <f t="shared" ref="E101:G101" si="89">E102+E105+E108+E110</f>
        <v>0</v>
      </c>
      <c r="F101" s="1132">
        <f t="shared" si="89"/>
        <v>0</v>
      </c>
      <c r="G101" s="1133">
        <f t="shared" si="89"/>
        <v>0</v>
      </c>
      <c r="H101" s="603">
        <f t="shared" ref="H101:H110" si="90">SUM(I101:L101)</f>
        <v>0</v>
      </c>
      <c r="I101" s="1132">
        <f t="shared" ref="I101:L101" si="91">I102+I105+I108+I110</f>
        <v>0</v>
      </c>
      <c r="J101" s="1132">
        <f t="shared" si="91"/>
        <v>0</v>
      </c>
      <c r="K101" s="1132">
        <f t="shared" si="91"/>
        <v>0</v>
      </c>
      <c r="L101" s="1228">
        <f t="shared" si="91"/>
        <v>0</v>
      </c>
      <c r="M101" s="1039">
        <f t="shared" ref="M101:M110" si="92">SUM(N101:Q101)</f>
        <v>0</v>
      </c>
      <c r="N101" s="752">
        <f t="shared" ref="N101:Q101" si="93">N102+N105+N108+N110</f>
        <v>0</v>
      </c>
      <c r="O101" s="1132">
        <f t="shared" si="93"/>
        <v>0</v>
      </c>
      <c r="P101" s="1132">
        <f t="shared" si="93"/>
        <v>0</v>
      </c>
      <c r="Q101" s="960">
        <f t="shared" si="93"/>
        <v>0</v>
      </c>
      <c r="R101" s="825" t="e">
        <f>M101/C101*100</f>
        <v>#DIV/0!</v>
      </c>
      <c r="S101" s="804"/>
    </row>
    <row r="102" spans="1:19" ht="24" x14ac:dyDescent="0.25">
      <c r="A102" s="842"/>
      <c r="B102" s="903" t="s">
        <v>607</v>
      </c>
      <c r="C102" s="1222">
        <f t="shared" si="88"/>
        <v>0</v>
      </c>
      <c r="D102" s="1229">
        <f>SUM(D103:D104)</f>
        <v>0</v>
      </c>
      <c r="E102" s="1147">
        <f t="shared" ref="E102:G102" si="94">SUM(E103:E104)</f>
        <v>0</v>
      </c>
      <c r="F102" s="1147">
        <f t="shared" si="94"/>
        <v>0</v>
      </c>
      <c r="G102" s="1224">
        <f t="shared" si="94"/>
        <v>0</v>
      </c>
      <c r="H102" s="1225">
        <f t="shared" si="90"/>
        <v>0</v>
      </c>
      <c r="I102" s="1229">
        <f t="shared" ref="I102:L102" si="95">SUM(I103:I104)</f>
        <v>0</v>
      </c>
      <c r="J102" s="1147">
        <f t="shared" si="95"/>
        <v>0</v>
      </c>
      <c r="K102" s="1147">
        <f t="shared" si="95"/>
        <v>0</v>
      </c>
      <c r="L102" s="1226">
        <f t="shared" si="95"/>
        <v>0</v>
      </c>
      <c r="M102" s="1225">
        <f t="shared" si="92"/>
        <v>0</v>
      </c>
      <c r="N102" s="1229">
        <f t="shared" ref="N102:Q102" si="96">SUM(N103:N104)</f>
        <v>0</v>
      </c>
      <c r="O102" s="1147">
        <f t="shared" si="96"/>
        <v>0</v>
      </c>
      <c r="P102" s="1147">
        <f t="shared" si="96"/>
        <v>0</v>
      </c>
      <c r="Q102" s="1149">
        <f t="shared" si="96"/>
        <v>0</v>
      </c>
      <c r="R102" s="924"/>
      <c r="S102" s="804"/>
    </row>
    <row r="103" spans="1:19" ht="24" x14ac:dyDescent="0.25">
      <c r="A103" s="843" t="s">
        <v>26</v>
      </c>
      <c r="B103" s="904" t="s">
        <v>97</v>
      </c>
      <c r="C103" s="1151">
        <f t="shared" si="88"/>
        <v>0</v>
      </c>
      <c r="D103" s="802">
        <v>0</v>
      </c>
      <c r="E103" s="802">
        <v>0</v>
      </c>
      <c r="F103" s="802">
        <v>0</v>
      </c>
      <c r="G103" s="1150">
        <v>0</v>
      </c>
      <c r="H103" s="945">
        <f t="shared" si="90"/>
        <v>0</v>
      </c>
      <c r="I103" s="802">
        <v>0</v>
      </c>
      <c r="J103" s="802">
        <v>0</v>
      </c>
      <c r="K103" s="802">
        <v>0</v>
      </c>
      <c r="L103" s="962">
        <v>0</v>
      </c>
      <c r="M103" s="945">
        <f t="shared" si="92"/>
        <v>0</v>
      </c>
      <c r="N103" s="802">
        <v>0</v>
      </c>
      <c r="O103" s="802">
        <v>0</v>
      </c>
      <c r="P103" s="802">
        <v>0</v>
      </c>
      <c r="Q103" s="962">
        <v>0</v>
      </c>
      <c r="R103" s="925"/>
      <c r="S103" s="804"/>
    </row>
    <row r="104" spans="1:19" ht="108" x14ac:dyDescent="0.25">
      <c r="A104" s="843" t="s">
        <v>27</v>
      </c>
      <c r="B104" s="904" t="s">
        <v>608</v>
      </c>
      <c r="C104" s="1151">
        <f t="shared" si="88"/>
        <v>0</v>
      </c>
      <c r="D104" s="802">
        <v>0</v>
      </c>
      <c r="E104" s="802">
        <v>0</v>
      </c>
      <c r="F104" s="802">
        <v>0</v>
      </c>
      <c r="G104" s="1150">
        <v>0</v>
      </c>
      <c r="H104" s="945">
        <f t="shared" si="90"/>
        <v>0</v>
      </c>
      <c r="I104" s="802">
        <v>0</v>
      </c>
      <c r="J104" s="802">
        <v>0</v>
      </c>
      <c r="K104" s="802">
        <v>0</v>
      </c>
      <c r="L104" s="962">
        <v>0</v>
      </c>
      <c r="M104" s="945">
        <f t="shared" si="92"/>
        <v>0</v>
      </c>
      <c r="N104" s="802">
        <v>0</v>
      </c>
      <c r="O104" s="802">
        <v>0</v>
      </c>
      <c r="P104" s="802">
        <v>0</v>
      </c>
      <c r="Q104" s="962">
        <v>0</v>
      </c>
      <c r="R104" s="925"/>
      <c r="S104" s="804"/>
    </row>
    <row r="105" spans="1:19" ht="36" x14ac:dyDescent="0.25">
      <c r="A105" s="843"/>
      <c r="B105" s="903" t="s">
        <v>609</v>
      </c>
      <c r="C105" s="1222">
        <f t="shared" si="88"/>
        <v>0</v>
      </c>
      <c r="D105" s="1147">
        <f>SUM(D106:D107)</f>
        <v>0</v>
      </c>
      <c r="E105" s="1147">
        <f t="shared" ref="E105:G105" si="97">SUM(E106:E107)</f>
        <v>0</v>
      </c>
      <c r="F105" s="1147">
        <f t="shared" si="97"/>
        <v>0</v>
      </c>
      <c r="G105" s="1148">
        <f t="shared" si="97"/>
        <v>0</v>
      </c>
      <c r="H105" s="1225">
        <f t="shared" si="90"/>
        <v>0</v>
      </c>
      <c r="I105" s="1147">
        <f t="shared" ref="I105:L105" si="98">SUM(I106:I107)</f>
        <v>0</v>
      </c>
      <c r="J105" s="1147">
        <f t="shared" si="98"/>
        <v>0</v>
      </c>
      <c r="K105" s="1147">
        <f t="shared" si="98"/>
        <v>0</v>
      </c>
      <c r="L105" s="1149">
        <f t="shared" si="98"/>
        <v>0</v>
      </c>
      <c r="M105" s="1225">
        <f t="shared" si="92"/>
        <v>0</v>
      </c>
      <c r="N105" s="1147">
        <f t="shared" ref="N105:Q105" si="99">SUM(N106:N107)</f>
        <v>0</v>
      </c>
      <c r="O105" s="1147">
        <f t="shared" si="99"/>
        <v>0</v>
      </c>
      <c r="P105" s="1147">
        <f t="shared" si="99"/>
        <v>0</v>
      </c>
      <c r="Q105" s="1149">
        <f t="shared" si="99"/>
        <v>0</v>
      </c>
      <c r="R105" s="924"/>
      <c r="S105" s="804"/>
    </row>
    <row r="106" spans="1:19" ht="48" x14ac:dyDescent="0.25">
      <c r="A106" s="843" t="s">
        <v>34</v>
      </c>
      <c r="B106" s="904" t="s">
        <v>610</v>
      </c>
      <c r="C106" s="1151">
        <f t="shared" si="88"/>
        <v>0</v>
      </c>
      <c r="D106" s="802">
        <v>0</v>
      </c>
      <c r="E106" s="802">
        <v>0</v>
      </c>
      <c r="F106" s="802">
        <v>0</v>
      </c>
      <c r="G106" s="1150">
        <v>0</v>
      </c>
      <c r="H106" s="945">
        <f t="shared" si="90"/>
        <v>0</v>
      </c>
      <c r="I106" s="802">
        <v>0</v>
      </c>
      <c r="J106" s="802">
        <v>0</v>
      </c>
      <c r="K106" s="802">
        <v>0</v>
      </c>
      <c r="L106" s="962">
        <v>0</v>
      </c>
      <c r="M106" s="945">
        <f t="shared" si="92"/>
        <v>0</v>
      </c>
      <c r="N106" s="802">
        <v>0</v>
      </c>
      <c r="O106" s="802">
        <v>0</v>
      </c>
      <c r="P106" s="802">
        <v>0</v>
      </c>
      <c r="Q106" s="962">
        <v>0</v>
      </c>
      <c r="R106" s="925"/>
      <c r="S106" s="804"/>
    </row>
    <row r="107" spans="1:19" ht="36" x14ac:dyDescent="0.25">
      <c r="A107" s="843" t="s">
        <v>115</v>
      </c>
      <c r="B107" s="246" t="s">
        <v>611</v>
      </c>
      <c r="C107" s="1151">
        <f t="shared" si="88"/>
        <v>0</v>
      </c>
      <c r="D107" s="802">
        <v>0</v>
      </c>
      <c r="E107" s="802">
        <v>0</v>
      </c>
      <c r="F107" s="802">
        <v>0</v>
      </c>
      <c r="G107" s="1150">
        <v>0</v>
      </c>
      <c r="H107" s="945">
        <f t="shared" si="90"/>
        <v>0</v>
      </c>
      <c r="I107" s="802">
        <v>0</v>
      </c>
      <c r="J107" s="802">
        <v>0</v>
      </c>
      <c r="K107" s="802">
        <v>0</v>
      </c>
      <c r="L107" s="962">
        <v>0</v>
      </c>
      <c r="M107" s="945">
        <f t="shared" si="92"/>
        <v>0</v>
      </c>
      <c r="N107" s="802">
        <v>0</v>
      </c>
      <c r="O107" s="802">
        <v>0</v>
      </c>
      <c r="P107" s="802">
        <v>0</v>
      </c>
      <c r="Q107" s="962">
        <v>0</v>
      </c>
      <c r="R107" s="925"/>
      <c r="S107" s="804"/>
    </row>
    <row r="108" spans="1:19" x14ac:dyDescent="0.25">
      <c r="A108" s="843"/>
      <c r="B108" s="903" t="s">
        <v>612</v>
      </c>
      <c r="C108" s="1222">
        <f t="shared" si="88"/>
        <v>0</v>
      </c>
      <c r="D108" s="1147">
        <f>SUM(D109)</f>
        <v>0</v>
      </c>
      <c r="E108" s="1147">
        <f t="shared" ref="E108:G108" si="100">SUM(E109)</f>
        <v>0</v>
      </c>
      <c r="F108" s="1147">
        <f t="shared" si="100"/>
        <v>0</v>
      </c>
      <c r="G108" s="1148">
        <f t="shared" si="100"/>
        <v>0</v>
      </c>
      <c r="H108" s="1225">
        <f t="shared" si="90"/>
        <v>0</v>
      </c>
      <c r="I108" s="1147">
        <f t="shared" ref="I108:L108" si="101">SUM(I109)</f>
        <v>0</v>
      </c>
      <c r="J108" s="1147">
        <f t="shared" si="101"/>
        <v>0</v>
      </c>
      <c r="K108" s="1147">
        <f t="shared" si="101"/>
        <v>0</v>
      </c>
      <c r="L108" s="1149">
        <f t="shared" si="101"/>
        <v>0</v>
      </c>
      <c r="M108" s="1225">
        <f t="shared" si="92"/>
        <v>0</v>
      </c>
      <c r="N108" s="1147">
        <f t="shared" ref="N108:Q108" si="102">SUM(N109)</f>
        <v>0</v>
      </c>
      <c r="O108" s="1147">
        <f t="shared" si="102"/>
        <v>0</v>
      </c>
      <c r="P108" s="1147">
        <f t="shared" si="102"/>
        <v>0</v>
      </c>
      <c r="Q108" s="1149">
        <f t="shared" si="102"/>
        <v>0</v>
      </c>
      <c r="R108" s="924"/>
      <c r="S108" s="804"/>
    </row>
    <row r="109" spans="1:19" ht="36" x14ac:dyDescent="0.25">
      <c r="A109" s="843" t="s">
        <v>40</v>
      </c>
      <c r="B109" s="246" t="s">
        <v>203</v>
      </c>
      <c r="C109" s="1151">
        <f t="shared" si="88"/>
        <v>0</v>
      </c>
      <c r="D109" s="802">
        <v>0</v>
      </c>
      <c r="E109" s="802">
        <v>0</v>
      </c>
      <c r="F109" s="802">
        <v>0</v>
      </c>
      <c r="G109" s="1150">
        <v>0</v>
      </c>
      <c r="H109" s="945">
        <f t="shared" si="90"/>
        <v>0</v>
      </c>
      <c r="I109" s="802">
        <v>0</v>
      </c>
      <c r="J109" s="802">
        <v>0</v>
      </c>
      <c r="K109" s="802">
        <v>0</v>
      </c>
      <c r="L109" s="962">
        <v>0</v>
      </c>
      <c r="M109" s="945">
        <f t="shared" si="92"/>
        <v>0</v>
      </c>
      <c r="N109" s="802">
        <v>0</v>
      </c>
      <c r="O109" s="802">
        <v>0</v>
      </c>
      <c r="P109" s="802">
        <v>0</v>
      </c>
      <c r="Q109" s="962">
        <v>0</v>
      </c>
      <c r="R109" s="925"/>
      <c r="S109" s="804"/>
    </row>
    <row r="110" spans="1:19" ht="24.75" x14ac:dyDescent="0.25">
      <c r="A110" s="61"/>
      <c r="B110" s="917" t="s">
        <v>613</v>
      </c>
      <c r="C110" s="1222">
        <f t="shared" si="88"/>
        <v>0</v>
      </c>
      <c r="D110" s="1147">
        <f>SUM(D111)</f>
        <v>0</v>
      </c>
      <c r="E110" s="1147">
        <f t="shared" ref="E110:G110" si="103">SUM(E111)</f>
        <v>0</v>
      </c>
      <c r="F110" s="1147">
        <f t="shared" si="103"/>
        <v>0</v>
      </c>
      <c r="G110" s="1148">
        <f t="shared" si="103"/>
        <v>0</v>
      </c>
      <c r="H110" s="1225">
        <f t="shared" si="90"/>
        <v>0</v>
      </c>
      <c r="I110" s="1147">
        <f t="shared" ref="I110:L110" si="104">SUM(I111)</f>
        <v>0</v>
      </c>
      <c r="J110" s="1147">
        <f t="shared" si="104"/>
        <v>0</v>
      </c>
      <c r="K110" s="1147">
        <f t="shared" si="104"/>
        <v>0</v>
      </c>
      <c r="L110" s="1149">
        <f t="shared" si="104"/>
        <v>0</v>
      </c>
      <c r="M110" s="1225">
        <f t="shared" si="92"/>
        <v>0</v>
      </c>
      <c r="N110" s="1147">
        <f t="shared" ref="N110:Q110" si="105">SUM(N111)</f>
        <v>0</v>
      </c>
      <c r="O110" s="1147">
        <f t="shared" si="105"/>
        <v>0</v>
      </c>
      <c r="P110" s="1147">
        <f t="shared" si="105"/>
        <v>0</v>
      </c>
      <c r="Q110" s="1149">
        <f t="shared" si="105"/>
        <v>0</v>
      </c>
      <c r="R110" s="924"/>
      <c r="S110" s="804"/>
    </row>
    <row r="111" spans="1:19" ht="36" x14ac:dyDescent="0.25">
      <c r="A111" s="61" t="s">
        <v>50</v>
      </c>
      <c r="B111" s="246" t="s">
        <v>614</v>
      </c>
      <c r="C111" s="1151">
        <f>D111</f>
        <v>0</v>
      </c>
      <c r="D111" s="802">
        <v>0</v>
      </c>
      <c r="E111" s="277">
        <v>0</v>
      </c>
      <c r="F111" s="277">
        <v>0</v>
      </c>
      <c r="G111" s="1230">
        <v>0</v>
      </c>
      <c r="H111" s="605">
        <f t="shared" ref="H111:H124" si="106">I111</f>
        <v>0</v>
      </c>
      <c r="I111" s="802">
        <v>0</v>
      </c>
      <c r="J111" s="277">
        <v>0</v>
      </c>
      <c r="K111" s="277">
        <v>0</v>
      </c>
      <c r="L111" s="963">
        <v>0</v>
      </c>
      <c r="M111" s="945">
        <f>N111</f>
        <v>0</v>
      </c>
      <c r="N111" s="802">
        <v>0</v>
      </c>
      <c r="O111" s="277">
        <v>0</v>
      </c>
      <c r="P111" s="277">
        <v>0</v>
      </c>
      <c r="Q111" s="963">
        <v>0</v>
      </c>
      <c r="R111" s="926"/>
      <c r="S111" s="804"/>
    </row>
    <row r="112" spans="1:19" ht="84" x14ac:dyDescent="0.25">
      <c r="A112" s="61"/>
      <c r="B112" s="247" t="s">
        <v>615</v>
      </c>
      <c r="C112" s="604">
        <f>SUM(D112:G112)</f>
        <v>144.4</v>
      </c>
      <c r="D112" s="462">
        <f>SUM(D113)</f>
        <v>144.4</v>
      </c>
      <c r="E112" s="462">
        <f t="shared" ref="E112:G112" si="107">SUM(E113)</f>
        <v>0</v>
      </c>
      <c r="F112" s="462">
        <f t="shared" si="107"/>
        <v>0</v>
      </c>
      <c r="G112" s="1240">
        <f t="shared" si="107"/>
        <v>0</v>
      </c>
      <c r="H112" s="603">
        <f>SUM(I112:L112)</f>
        <v>144.4</v>
      </c>
      <c r="I112" s="462">
        <f t="shared" ref="I112:L112" si="108">SUM(I113)</f>
        <v>144.4</v>
      </c>
      <c r="J112" s="462">
        <f t="shared" si="108"/>
        <v>0</v>
      </c>
      <c r="K112" s="462">
        <f t="shared" si="108"/>
        <v>0</v>
      </c>
      <c r="L112" s="960">
        <f t="shared" si="108"/>
        <v>0</v>
      </c>
      <c r="M112" s="603">
        <f>SUM(N112:Q112)</f>
        <v>144.30000000000001</v>
      </c>
      <c r="N112" s="462">
        <f t="shared" ref="N112:Q112" si="109">SUM(N113)</f>
        <v>144.30000000000001</v>
      </c>
      <c r="O112" s="462">
        <f t="shared" si="109"/>
        <v>0</v>
      </c>
      <c r="P112" s="462">
        <f t="shared" si="109"/>
        <v>0</v>
      </c>
      <c r="Q112" s="960">
        <f t="shared" si="109"/>
        <v>0</v>
      </c>
      <c r="R112" s="927">
        <f>M112/C112*100</f>
        <v>99.930747922437675</v>
      </c>
      <c r="S112" s="804"/>
    </row>
    <row r="113" spans="1:19" ht="48" x14ac:dyDescent="0.25">
      <c r="A113" s="61"/>
      <c r="B113" s="902" t="s">
        <v>631</v>
      </c>
      <c r="C113" s="1139">
        <f>SUM(D113:G113)</f>
        <v>144.4</v>
      </c>
      <c r="D113" s="1140">
        <f>SUM(D114:D115)</f>
        <v>144.4</v>
      </c>
      <c r="E113" s="1140">
        <f t="shared" ref="E113:G113" si="110">SUM(E114:E115)</f>
        <v>0</v>
      </c>
      <c r="F113" s="1140">
        <f t="shared" si="110"/>
        <v>0</v>
      </c>
      <c r="G113" s="1201">
        <f t="shared" si="110"/>
        <v>0</v>
      </c>
      <c r="H113" s="1142">
        <f>SUM(I113:L113)</f>
        <v>144.4</v>
      </c>
      <c r="I113" s="1140">
        <f t="shared" ref="I113:L113" si="111">SUM(I114:I115)</f>
        <v>144.4</v>
      </c>
      <c r="J113" s="1140">
        <f t="shared" si="111"/>
        <v>0</v>
      </c>
      <c r="K113" s="1140">
        <f t="shared" si="111"/>
        <v>0</v>
      </c>
      <c r="L113" s="1144">
        <f t="shared" si="111"/>
        <v>0</v>
      </c>
      <c r="M113" s="1142">
        <f>SUM(N113:Q113)</f>
        <v>144.30000000000001</v>
      </c>
      <c r="N113" s="1140">
        <f>SUM(N114:N115)</f>
        <v>144.30000000000001</v>
      </c>
      <c r="O113" s="1140">
        <f t="shared" ref="O113:Q113" si="112">SUM(O114:O115)</f>
        <v>0</v>
      </c>
      <c r="P113" s="1140">
        <f t="shared" si="112"/>
        <v>0</v>
      </c>
      <c r="Q113" s="1144">
        <f t="shared" si="112"/>
        <v>0</v>
      </c>
      <c r="R113" s="676"/>
      <c r="S113" s="804"/>
    </row>
    <row r="114" spans="1:19" ht="36" x14ac:dyDescent="0.25">
      <c r="A114" s="844" t="s">
        <v>26</v>
      </c>
      <c r="B114" s="248" t="s">
        <v>616</v>
      </c>
      <c r="C114" s="1151">
        <f>SUM(D114:G114)</f>
        <v>0</v>
      </c>
      <c r="D114" s="802">
        <v>0</v>
      </c>
      <c r="E114" s="802">
        <v>0</v>
      </c>
      <c r="F114" s="802">
        <v>0</v>
      </c>
      <c r="G114" s="1150">
        <v>0</v>
      </c>
      <c r="H114" s="945">
        <f>SUM(I114:L114)</f>
        <v>0</v>
      </c>
      <c r="I114" s="802">
        <v>0</v>
      </c>
      <c r="J114" s="802">
        <v>0</v>
      </c>
      <c r="K114" s="802">
        <v>0</v>
      </c>
      <c r="L114" s="962">
        <v>0</v>
      </c>
      <c r="M114" s="945">
        <v>0</v>
      </c>
      <c r="N114" s="802">
        <v>0</v>
      </c>
      <c r="O114" s="802">
        <v>0</v>
      </c>
      <c r="P114" s="802">
        <v>0</v>
      </c>
      <c r="Q114" s="962">
        <v>0</v>
      </c>
      <c r="R114" s="816"/>
      <c r="S114" s="804"/>
    </row>
    <row r="115" spans="1:19" ht="36" x14ac:dyDescent="0.25">
      <c r="A115" s="845" t="s">
        <v>27</v>
      </c>
      <c r="B115" s="248" t="s">
        <v>617</v>
      </c>
      <c r="C115" s="1151">
        <f>SUM(D115:G115)</f>
        <v>144.4</v>
      </c>
      <c r="D115" s="802">
        <v>144.4</v>
      </c>
      <c r="E115" s="802">
        <f>SUM(E116:E124)</f>
        <v>0</v>
      </c>
      <c r="F115" s="802">
        <f>SUM(F116:F124)</f>
        <v>0</v>
      </c>
      <c r="G115" s="1150">
        <f>SUM(G116:G124)</f>
        <v>0</v>
      </c>
      <c r="H115" s="945">
        <f>SUM(I115:L115)</f>
        <v>144.4</v>
      </c>
      <c r="I115" s="802">
        <f>SUM(I116:I124)</f>
        <v>144.4</v>
      </c>
      <c r="J115" s="802">
        <f>SUM(J116:J124)</f>
        <v>0</v>
      </c>
      <c r="K115" s="802">
        <f>SUM(K116:K124)</f>
        <v>0</v>
      </c>
      <c r="L115" s="962">
        <f>SUM(L116:L124)</f>
        <v>0</v>
      </c>
      <c r="M115" s="945">
        <f>SUM(N115:Q115)</f>
        <v>144.30000000000001</v>
      </c>
      <c r="N115" s="802">
        <f>SUM(N116:N124)</f>
        <v>144.30000000000001</v>
      </c>
      <c r="O115" s="802">
        <f>SUM(O116:O124)</f>
        <v>0</v>
      </c>
      <c r="P115" s="802">
        <f>SUM(P116:P124)</f>
        <v>0</v>
      </c>
      <c r="Q115" s="962">
        <f>SUM(Q116:Q124)</f>
        <v>0</v>
      </c>
      <c r="R115" s="816"/>
      <c r="S115" s="804"/>
    </row>
    <row r="116" spans="1:19" ht="24" x14ac:dyDescent="0.25">
      <c r="A116" s="61" t="s">
        <v>440</v>
      </c>
      <c r="B116" s="248" t="s">
        <v>206</v>
      </c>
      <c r="C116" s="1151">
        <f t="shared" ref="C116:C124" si="113">D116</f>
        <v>0</v>
      </c>
      <c r="D116" s="802">
        <v>0</v>
      </c>
      <c r="E116" s="802">
        <v>0</v>
      </c>
      <c r="F116" s="802">
        <v>0</v>
      </c>
      <c r="G116" s="1150">
        <v>0</v>
      </c>
      <c r="H116" s="945">
        <f t="shared" si="106"/>
        <v>0</v>
      </c>
      <c r="I116" s="802">
        <v>0</v>
      </c>
      <c r="J116" s="802">
        <v>0</v>
      </c>
      <c r="K116" s="802">
        <v>0</v>
      </c>
      <c r="L116" s="962">
        <v>0</v>
      </c>
      <c r="M116" s="945">
        <f t="shared" ref="M116:M124" si="114">N116</f>
        <v>0</v>
      </c>
      <c r="N116" s="802">
        <v>0</v>
      </c>
      <c r="O116" s="802">
        <v>0</v>
      </c>
      <c r="P116" s="802">
        <v>0</v>
      </c>
      <c r="Q116" s="962">
        <v>0</v>
      </c>
      <c r="R116" s="925"/>
      <c r="S116" s="804"/>
    </row>
    <row r="117" spans="1:19" ht="24" x14ac:dyDescent="0.25">
      <c r="A117" s="61" t="s">
        <v>441</v>
      </c>
      <c r="B117" s="248" t="s">
        <v>207</v>
      </c>
      <c r="C117" s="1151">
        <f t="shared" si="113"/>
        <v>8.1</v>
      </c>
      <c r="D117" s="802">
        <v>8.1</v>
      </c>
      <c r="E117" s="802">
        <v>0</v>
      </c>
      <c r="F117" s="802">
        <v>0</v>
      </c>
      <c r="G117" s="1150">
        <v>0</v>
      </c>
      <c r="H117" s="945">
        <f t="shared" si="106"/>
        <v>8.1</v>
      </c>
      <c r="I117" s="802">
        <v>8.1</v>
      </c>
      <c r="J117" s="802">
        <v>0</v>
      </c>
      <c r="K117" s="802">
        <v>0</v>
      </c>
      <c r="L117" s="962">
        <v>0</v>
      </c>
      <c r="M117" s="945">
        <f t="shared" si="114"/>
        <v>8.1</v>
      </c>
      <c r="N117" s="802">
        <v>8.1</v>
      </c>
      <c r="O117" s="802">
        <v>0</v>
      </c>
      <c r="P117" s="802">
        <v>0</v>
      </c>
      <c r="Q117" s="962">
        <v>0</v>
      </c>
      <c r="R117" s="925"/>
      <c r="S117" s="804"/>
    </row>
    <row r="118" spans="1:19" ht="36" x14ac:dyDescent="0.25">
      <c r="A118" s="61" t="s">
        <v>632</v>
      </c>
      <c r="B118" s="248" t="s">
        <v>209</v>
      </c>
      <c r="C118" s="1151">
        <f t="shared" si="113"/>
        <v>0</v>
      </c>
      <c r="D118" s="802">
        <v>0</v>
      </c>
      <c r="E118" s="802">
        <v>0</v>
      </c>
      <c r="F118" s="802">
        <v>0</v>
      </c>
      <c r="G118" s="1150">
        <v>0</v>
      </c>
      <c r="H118" s="945">
        <f t="shared" si="106"/>
        <v>0</v>
      </c>
      <c r="I118" s="802">
        <v>0</v>
      </c>
      <c r="J118" s="802">
        <v>0</v>
      </c>
      <c r="K118" s="802">
        <v>0</v>
      </c>
      <c r="L118" s="962">
        <v>0</v>
      </c>
      <c r="M118" s="945">
        <f t="shared" si="114"/>
        <v>0</v>
      </c>
      <c r="N118" s="802">
        <v>0</v>
      </c>
      <c r="O118" s="802">
        <v>0</v>
      </c>
      <c r="P118" s="802">
        <v>0</v>
      </c>
      <c r="Q118" s="962">
        <v>0</v>
      </c>
      <c r="R118" s="925"/>
      <c r="S118" s="804"/>
    </row>
    <row r="119" spans="1:19" ht="60" x14ac:dyDescent="0.25">
      <c r="A119" s="61" t="s">
        <v>633</v>
      </c>
      <c r="B119" s="248" t="s">
        <v>208</v>
      </c>
      <c r="C119" s="1151">
        <f t="shared" si="113"/>
        <v>0</v>
      </c>
      <c r="D119" s="802">
        <v>0</v>
      </c>
      <c r="E119" s="802">
        <v>0</v>
      </c>
      <c r="F119" s="802">
        <v>0</v>
      </c>
      <c r="G119" s="1150">
        <v>0</v>
      </c>
      <c r="H119" s="945">
        <f t="shared" si="106"/>
        <v>0</v>
      </c>
      <c r="I119" s="802">
        <v>0</v>
      </c>
      <c r="J119" s="802">
        <v>0</v>
      </c>
      <c r="K119" s="802">
        <v>0</v>
      </c>
      <c r="L119" s="962">
        <v>0</v>
      </c>
      <c r="M119" s="945">
        <f t="shared" si="114"/>
        <v>0</v>
      </c>
      <c r="N119" s="802">
        <v>0</v>
      </c>
      <c r="O119" s="802">
        <v>0</v>
      </c>
      <c r="P119" s="802">
        <v>0</v>
      </c>
      <c r="Q119" s="962">
        <v>0</v>
      </c>
      <c r="R119" s="925"/>
      <c r="S119" s="804"/>
    </row>
    <row r="120" spans="1:19" ht="132" x14ac:dyDescent="0.25">
      <c r="A120" s="61" t="s">
        <v>634</v>
      </c>
      <c r="B120" s="248" t="s">
        <v>210</v>
      </c>
      <c r="C120" s="1151">
        <f t="shared" si="113"/>
        <v>95.4</v>
      </c>
      <c r="D120" s="802">
        <v>95.4</v>
      </c>
      <c r="E120" s="802">
        <v>0</v>
      </c>
      <c r="F120" s="802">
        <v>0</v>
      </c>
      <c r="G120" s="1150">
        <v>0</v>
      </c>
      <c r="H120" s="945">
        <f t="shared" si="106"/>
        <v>95.4</v>
      </c>
      <c r="I120" s="802">
        <v>95.4</v>
      </c>
      <c r="J120" s="802">
        <v>0</v>
      </c>
      <c r="K120" s="802">
        <v>0</v>
      </c>
      <c r="L120" s="962">
        <v>0</v>
      </c>
      <c r="M120" s="945">
        <f t="shared" si="114"/>
        <v>95.4</v>
      </c>
      <c r="N120" s="802">
        <v>95.4</v>
      </c>
      <c r="O120" s="802">
        <v>0</v>
      </c>
      <c r="P120" s="802">
        <v>0</v>
      </c>
      <c r="Q120" s="962">
        <v>0</v>
      </c>
      <c r="R120" s="925"/>
      <c r="S120" s="804"/>
    </row>
    <row r="121" spans="1:19" ht="120" x14ac:dyDescent="0.25">
      <c r="A121" s="61" t="s">
        <v>635</v>
      </c>
      <c r="B121" s="248" t="s">
        <v>211</v>
      </c>
      <c r="C121" s="1151">
        <f t="shared" si="113"/>
        <v>0</v>
      </c>
      <c r="D121" s="802">
        <v>0</v>
      </c>
      <c r="E121" s="802">
        <v>0</v>
      </c>
      <c r="F121" s="802">
        <v>0</v>
      </c>
      <c r="G121" s="1150">
        <v>0</v>
      </c>
      <c r="H121" s="945">
        <f t="shared" si="106"/>
        <v>0</v>
      </c>
      <c r="I121" s="802">
        <v>0</v>
      </c>
      <c r="J121" s="802">
        <v>0</v>
      </c>
      <c r="K121" s="802">
        <v>0</v>
      </c>
      <c r="L121" s="962"/>
      <c r="M121" s="945">
        <f t="shared" si="114"/>
        <v>0</v>
      </c>
      <c r="N121" s="802">
        <v>0</v>
      </c>
      <c r="O121" s="802">
        <v>0</v>
      </c>
      <c r="P121" s="802">
        <v>0</v>
      </c>
      <c r="Q121" s="962">
        <v>0</v>
      </c>
      <c r="R121" s="925"/>
      <c r="S121" s="804"/>
    </row>
    <row r="122" spans="1:19" ht="96" x14ac:dyDescent="0.25">
      <c r="A122" s="61" t="s">
        <v>636</v>
      </c>
      <c r="B122" s="248" t="s">
        <v>212</v>
      </c>
      <c r="C122" s="1151">
        <f t="shared" si="113"/>
        <v>0</v>
      </c>
      <c r="D122" s="802">
        <v>0</v>
      </c>
      <c r="E122" s="802">
        <v>0</v>
      </c>
      <c r="F122" s="802">
        <v>0</v>
      </c>
      <c r="G122" s="1150">
        <v>0</v>
      </c>
      <c r="H122" s="945">
        <f t="shared" si="106"/>
        <v>0</v>
      </c>
      <c r="I122" s="802">
        <v>0</v>
      </c>
      <c r="J122" s="802">
        <v>0</v>
      </c>
      <c r="K122" s="802">
        <v>0</v>
      </c>
      <c r="L122" s="962">
        <v>0</v>
      </c>
      <c r="M122" s="945">
        <f t="shared" si="114"/>
        <v>0</v>
      </c>
      <c r="N122" s="802">
        <v>0</v>
      </c>
      <c r="O122" s="802">
        <v>0</v>
      </c>
      <c r="P122" s="802">
        <v>0</v>
      </c>
      <c r="Q122" s="962">
        <v>0</v>
      </c>
      <c r="R122" s="925"/>
      <c r="S122" s="804"/>
    </row>
    <row r="123" spans="1:19" ht="120" x14ac:dyDescent="0.25">
      <c r="A123" s="61" t="s">
        <v>637</v>
      </c>
      <c r="B123" s="248" t="s">
        <v>213</v>
      </c>
      <c r="C123" s="1151">
        <f t="shared" si="113"/>
        <v>40.9</v>
      </c>
      <c r="D123" s="802">
        <v>40.9</v>
      </c>
      <c r="E123" s="802">
        <v>0</v>
      </c>
      <c r="F123" s="802">
        <v>0</v>
      </c>
      <c r="G123" s="1150">
        <v>0</v>
      </c>
      <c r="H123" s="945">
        <f t="shared" si="106"/>
        <v>40.9</v>
      </c>
      <c r="I123" s="802">
        <v>40.9</v>
      </c>
      <c r="J123" s="802">
        <v>0</v>
      </c>
      <c r="K123" s="802">
        <v>0</v>
      </c>
      <c r="L123" s="962">
        <v>0</v>
      </c>
      <c r="M123" s="945">
        <f t="shared" si="114"/>
        <v>40.799999999999997</v>
      </c>
      <c r="N123" s="802">
        <v>40.799999999999997</v>
      </c>
      <c r="O123" s="802">
        <v>0</v>
      </c>
      <c r="P123" s="802">
        <v>0</v>
      </c>
      <c r="Q123" s="962">
        <v>0</v>
      </c>
      <c r="R123" s="925"/>
      <c r="S123" s="804"/>
    </row>
    <row r="124" spans="1:19" ht="36" x14ac:dyDescent="0.25">
      <c r="A124" s="61" t="s">
        <v>638</v>
      </c>
      <c r="B124" s="248" t="s">
        <v>332</v>
      </c>
      <c r="C124" s="1151">
        <f t="shared" si="113"/>
        <v>0</v>
      </c>
      <c r="D124" s="802">
        <v>0</v>
      </c>
      <c r="E124" s="802">
        <v>0</v>
      </c>
      <c r="F124" s="802">
        <v>0</v>
      </c>
      <c r="G124" s="1150">
        <v>0</v>
      </c>
      <c r="H124" s="945">
        <f t="shared" si="106"/>
        <v>0</v>
      </c>
      <c r="I124" s="802">
        <v>0</v>
      </c>
      <c r="J124" s="802">
        <v>0</v>
      </c>
      <c r="K124" s="802">
        <v>0</v>
      </c>
      <c r="L124" s="962">
        <v>0</v>
      </c>
      <c r="M124" s="945">
        <f t="shared" si="114"/>
        <v>0</v>
      </c>
      <c r="N124" s="802">
        <v>0</v>
      </c>
      <c r="O124" s="802">
        <v>0</v>
      </c>
      <c r="P124" s="802">
        <v>0</v>
      </c>
      <c r="Q124" s="962">
        <v>0</v>
      </c>
      <c r="R124" s="925"/>
      <c r="S124" s="804"/>
    </row>
    <row r="125" spans="1:19" ht="15.75" thickBot="1" x14ac:dyDescent="0.3">
      <c r="A125" s="918"/>
      <c r="B125" s="919" t="s">
        <v>131</v>
      </c>
      <c r="C125" s="1233">
        <f>SUM(D125:G125)</f>
        <v>2088.6</v>
      </c>
      <c r="D125" s="1234">
        <f>D22+D54+D58+D69+D72+D87+D101+D112</f>
        <v>1948.3000000000002</v>
      </c>
      <c r="E125" s="1234">
        <f>E22+E54+E58+E69+E72+E87+E101+E112</f>
        <v>127.7</v>
      </c>
      <c r="F125" s="1234">
        <f>F22+F54+F58+F69+F72+F87+F101+F112</f>
        <v>12.6</v>
      </c>
      <c r="G125" s="1235">
        <f>G22+G54+G58+G69+G72+G87+G101+G112</f>
        <v>0</v>
      </c>
      <c r="H125" s="1041">
        <f>SUM(I125:L125)</f>
        <v>2088.6</v>
      </c>
      <c r="I125" s="1236">
        <f>I22+I54+I58+I69+I72+I87+I101+I112</f>
        <v>1948.3000000000002</v>
      </c>
      <c r="J125" s="1236">
        <f>J22+J54+J58+J69+J72+J87+J101+J112</f>
        <v>127.7</v>
      </c>
      <c r="K125" s="1236">
        <f>K22+K54+K58+K69+K72+K87+K101+K112</f>
        <v>12.6</v>
      </c>
      <c r="L125" s="1237">
        <f>L22+L54+L58+L69+L72+L87+L101+L112</f>
        <v>0</v>
      </c>
      <c r="M125" s="1041">
        <f>SUM(N125:Q125)</f>
        <v>2088.1999999999998</v>
      </c>
      <c r="N125" s="1236">
        <f>N22+N54+N58+N69+N72+N87+N101+N112</f>
        <v>1947.9999999999998</v>
      </c>
      <c r="O125" s="1236">
        <f>O22+O54+O58+O69+O72+O87+O101+O112</f>
        <v>127.6</v>
      </c>
      <c r="P125" s="1236">
        <f>P22+P54+P58+P69+P72+P87+P101+P112</f>
        <v>12.6</v>
      </c>
      <c r="Q125" s="1237">
        <f>Q22+Q54+Q58+Q69+Q72+Q87+Q101+Q112</f>
        <v>0</v>
      </c>
      <c r="R125" s="928">
        <f>M125/C125*100</f>
        <v>99.980848415206353</v>
      </c>
      <c r="S125" s="804"/>
    </row>
    <row r="126" spans="1:19" ht="33.75" customHeight="1" thickBot="1" x14ac:dyDescent="0.3">
      <c r="A126" s="1555" t="s">
        <v>345</v>
      </c>
      <c r="B126" s="1556"/>
      <c r="C126" s="1557"/>
      <c r="D126" s="1557"/>
      <c r="E126" s="1557"/>
      <c r="F126" s="1557"/>
      <c r="G126" s="1557"/>
      <c r="H126" s="1556"/>
      <c r="I126" s="1556"/>
      <c r="J126" s="1556"/>
      <c r="K126" s="1556"/>
      <c r="L126" s="1556"/>
      <c r="M126" s="1556"/>
      <c r="N126" s="1556"/>
      <c r="O126" s="1556"/>
      <c r="P126" s="1556"/>
      <c r="Q126" s="1556"/>
      <c r="R126" s="1558"/>
      <c r="S126" s="1375"/>
    </row>
    <row r="127" spans="1:19" ht="36" x14ac:dyDescent="0.25">
      <c r="A127" s="1383"/>
      <c r="B127" s="931" t="s">
        <v>140</v>
      </c>
      <c r="C127" s="1395">
        <f>SUM(D127:G127)</f>
        <v>302247.99</v>
      </c>
      <c r="D127" s="1440">
        <f>D128+D132</f>
        <v>74067.990000000005</v>
      </c>
      <c r="E127" s="1136">
        <f t="shared" ref="E127:G127" si="115">E128+E132</f>
        <v>228180</v>
      </c>
      <c r="F127" s="1136">
        <f t="shared" si="115"/>
        <v>0</v>
      </c>
      <c r="G127" s="1138">
        <f t="shared" si="115"/>
        <v>0</v>
      </c>
      <c r="H127" s="1395">
        <f>SUM(I127:L127)</f>
        <v>302247.99</v>
      </c>
      <c r="I127" s="1440">
        <f t="shared" ref="I127:L127" si="116">I128+I132</f>
        <v>74067.990000000005</v>
      </c>
      <c r="J127" s="1440">
        <f t="shared" si="116"/>
        <v>228180</v>
      </c>
      <c r="K127" s="1440">
        <f t="shared" si="116"/>
        <v>0</v>
      </c>
      <c r="L127" s="1441">
        <f t="shared" si="116"/>
        <v>0</v>
      </c>
      <c r="M127" s="1395">
        <f>SUM(N127:Q127)</f>
        <v>287755.15000000002</v>
      </c>
      <c r="N127" s="1440">
        <f t="shared" ref="N127:Q127" si="117">N128+N132</f>
        <v>74014.350000000006</v>
      </c>
      <c r="O127" s="1440">
        <f>O128+O132</f>
        <v>213740.80000000002</v>
      </c>
      <c r="P127" s="1136">
        <f t="shared" si="117"/>
        <v>0</v>
      </c>
      <c r="Q127" s="1138">
        <f t="shared" si="117"/>
        <v>0</v>
      </c>
      <c r="R127" s="949">
        <f>M127/C127*100</f>
        <v>95.204983828014875</v>
      </c>
      <c r="S127" s="804"/>
    </row>
    <row r="128" spans="1:19" ht="24" x14ac:dyDescent="0.25">
      <c r="A128" s="1334" t="s">
        <v>170</v>
      </c>
      <c r="B128" s="1379" t="s">
        <v>640</v>
      </c>
      <c r="C128" s="1142">
        <f>SUM(D128:G128)</f>
        <v>74067.990000000005</v>
      </c>
      <c r="D128" s="1140">
        <f>SUM(D129:D131)</f>
        <v>74067.990000000005</v>
      </c>
      <c r="E128" s="1140">
        <f t="shared" ref="E128:G128" si="118">SUM(E129:E131)</f>
        <v>0</v>
      </c>
      <c r="F128" s="1140">
        <f t="shared" si="118"/>
        <v>0</v>
      </c>
      <c r="G128" s="1144">
        <f t="shared" si="118"/>
        <v>0</v>
      </c>
      <c r="H128" s="1142">
        <f>SUM(I128:L128)</f>
        <v>74067.990000000005</v>
      </c>
      <c r="I128" s="1140">
        <f t="shared" ref="I128:L128" si="119">SUM(I129:I131)</f>
        <v>74067.990000000005</v>
      </c>
      <c r="J128" s="1140">
        <f t="shared" si="119"/>
        <v>0</v>
      </c>
      <c r="K128" s="1140">
        <f t="shared" si="119"/>
        <v>0</v>
      </c>
      <c r="L128" s="1144">
        <f t="shared" si="119"/>
        <v>0</v>
      </c>
      <c r="M128" s="1142">
        <f>SUM(N128:Q128)</f>
        <v>74014.350000000006</v>
      </c>
      <c r="N128" s="1140">
        <f t="shared" ref="N128:Q128" si="120">SUM(N129:N131)</f>
        <v>74014.350000000006</v>
      </c>
      <c r="O128" s="1140">
        <f t="shared" si="120"/>
        <v>0</v>
      </c>
      <c r="P128" s="1140">
        <f t="shared" si="120"/>
        <v>0</v>
      </c>
      <c r="Q128" s="1144">
        <f t="shared" si="120"/>
        <v>0</v>
      </c>
      <c r="R128" s="1380"/>
      <c r="S128" s="804"/>
    </row>
    <row r="129" spans="1:19" ht="48" x14ac:dyDescent="0.25">
      <c r="A129" s="844" t="s">
        <v>26</v>
      </c>
      <c r="B129" s="938" t="s">
        <v>658</v>
      </c>
      <c r="C129" s="945">
        <f t="shared" ref="C129:C173" si="121">D129+E129+F129</f>
        <v>13349</v>
      </c>
      <c r="D129" s="802">
        <v>13349</v>
      </c>
      <c r="E129" s="802">
        <v>0</v>
      </c>
      <c r="F129" s="802">
        <v>0</v>
      </c>
      <c r="G129" s="962">
        <v>0</v>
      </c>
      <c r="H129" s="945">
        <f t="shared" ref="H129:H158" si="122">I129+J129+K129</f>
        <v>13349</v>
      </c>
      <c r="I129" s="802">
        <v>13349</v>
      </c>
      <c r="J129" s="802">
        <v>0</v>
      </c>
      <c r="K129" s="802">
        <v>0</v>
      </c>
      <c r="L129" s="962">
        <v>0</v>
      </c>
      <c r="M129" s="945">
        <f t="shared" ref="M129:M164" si="123">N129+O129+P129</f>
        <v>13316.2</v>
      </c>
      <c r="N129" s="802">
        <v>13316.2</v>
      </c>
      <c r="O129" s="802">
        <v>0</v>
      </c>
      <c r="P129" s="802">
        <v>0</v>
      </c>
      <c r="Q129" s="962">
        <v>0</v>
      </c>
      <c r="R129" s="958"/>
      <c r="S129" s="804"/>
    </row>
    <row r="130" spans="1:19" ht="36" x14ac:dyDescent="0.25">
      <c r="A130" s="844" t="s">
        <v>27</v>
      </c>
      <c r="B130" s="938" t="s">
        <v>659</v>
      </c>
      <c r="C130" s="1350">
        <f t="shared" si="121"/>
        <v>27051.49</v>
      </c>
      <c r="D130" s="1351">
        <v>27051.49</v>
      </c>
      <c r="E130" s="802">
        <v>0</v>
      </c>
      <c r="F130" s="802">
        <v>0</v>
      </c>
      <c r="G130" s="962">
        <v>0</v>
      </c>
      <c r="H130" s="945">
        <f t="shared" si="122"/>
        <v>27051.49</v>
      </c>
      <c r="I130" s="802">
        <v>27051.49</v>
      </c>
      <c r="J130" s="802">
        <v>0</v>
      </c>
      <c r="K130" s="802">
        <v>0</v>
      </c>
      <c r="L130" s="962">
        <v>0</v>
      </c>
      <c r="M130" s="945">
        <f t="shared" si="123"/>
        <v>27030.65</v>
      </c>
      <c r="N130" s="802">
        <v>27030.65</v>
      </c>
      <c r="O130" s="802">
        <v>0</v>
      </c>
      <c r="P130" s="802">
        <v>0</v>
      </c>
      <c r="Q130" s="962">
        <v>0</v>
      </c>
      <c r="R130" s="958"/>
      <c r="S130" s="804"/>
    </row>
    <row r="131" spans="1:19" ht="48" x14ac:dyDescent="0.25">
      <c r="A131" s="844" t="s">
        <v>28</v>
      </c>
      <c r="B131" s="938" t="s">
        <v>334</v>
      </c>
      <c r="C131" s="945">
        <f t="shared" si="121"/>
        <v>33667.5</v>
      </c>
      <c r="D131" s="802">
        <v>33667.5</v>
      </c>
      <c r="E131" s="802">
        <v>0</v>
      </c>
      <c r="F131" s="802">
        <v>0</v>
      </c>
      <c r="G131" s="962">
        <v>0</v>
      </c>
      <c r="H131" s="945">
        <f t="shared" si="122"/>
        <v>33667.5</v>
      </c>
      <c r="I131" s="802">
        <v>33667.5</v>
      </c>
      <c r="J131" s="802">
        <v>0</v>
      </c>
      <c r="K131" s="802">
        <v>0</v>
      </c>
      <c r="L131" s="962">
        <v>0</v>
      </c>
      <c r="M131" s="945">
        <f t="shared" si="123"/>
        <v>33667.5</v>
      </c>
      <c r="N131" s="802">
        <v>33667.5</v>
      </c>
      <c r="O131" s="802">
        <v>0</v>
      </c>
      <c r="P131" s="802">
        <v>0</v>
      </c>
      <c r="Q131" s="962">
        <v>0</v>
      </c>
      <c r="R131" s="958"/>
      <c r="S131" s="804"/>
    </row>
    <row r="132" spans="1:19" ht="24" x14ac:dyDescent="0.25">
      <c r="A132" s="1381" t="s">
        <v>171</v>
      </c>
      <c r="B132" s="1379" t="s">
        <v>649</v>
      </c>
      <c r="C132" s="1396">
        <f>SUM(D132:G132)</f>
        <v>228180</v>
      </c>
      <c r="D132" s="1140">
        <f>SUM(D133:D137)</f>
        <v>0</v>
      </c>
      <c r="E132" s="1140">
        <f t="shared" ref="E132:G132" si="124">SUM(E133:E137)</f>
        <v>228180</v>
      </c>
      <c r="F132" s="1140">
        <f t="shared" si="124"/>
        <v>0</v>
      </c>
      <c r="G132" s="1144">
        <f t="shared" si="124"/>
        <v>0</v>
      </c>
      <c r="H132" s="1142">
        <f>SUM(I132:L132)</f>
        <v>228180</v>
      </c>
      <c r="I132" s="1140">
        <f t="shared" ref="I132:L132" si="125">SUM(I133:I137)</f>
        <v>0</v>
      </c>
      <c r="J132" s="1140">
        <f>SUM(J133:J137)</f>
        <v>228180</v>
      </c>
      <c r="K132" s="1140">
        <f t="shared" si="125"/>
        <v>0</v>
      </c>
      <c r="L132" s="1144">
        <f t="shared" si="125"/>
        <v>0</v>
      </c>
      <c r="M132" s="1142">
        <f>SUM(N132:Q132)</f>
        <v>213740.80000000002</v>
      </c>
      <c r="N132" s="1140">
        <f t="shared" ref="N132:Q132" si="126">SUM(N133:N137)</f>
        <v>0</v>
      </c>
      <c r="O132" s="1140">
        <f>SUM(O133:O137)</f>
        <v>213740.80000000002</v>
      </c>
      <c r="P132" s="1140">
        <f t="shared" si="126"/>
        <v>0</v>
      </c>
      <c r="Q132" s="1144">
        <f t="shared" si="126"/>
        <v>0</v>
      </c>
      <c r="R132" s="1382"/>
      <c r="S132" s="804"/>
    </row>
    <row r="133" spans="1:19" ht="72" x14ac:dyDescent="0.25">
      <c r="A133" s="844" t="s">
        <v>34</v>
      </c>
      <c r="B133" s="938" t="s">
        <v>660</v>
      </c>
      <c r="C133" s="945">
        <f>SUM(D133:G133)</f>
        <v>1974.6</v>
      </c>
      <c r="D133" s="802">
        <v>0</v>
      </c>
      <c r="E133" s="802">
        <v>1974.6</v>
      </c>
      <c r="F133" s="802">
        <v>0</v>
      </c>
      <c r="G133" s="962">
        <v>0</v>
      </c>
      <c r="H133" s="945">
        <f>SUM(I133:L133)</f>
        <v>1974.6</v>
      </c>
      <c r="I133" s="802">
        <v>0</v>
      </c>
      <c r="J133" s="802">
        <v>1974.6</v>
      </c>
      <c r="K133" s="802">
        <v>0</v>
      </c>
      <c r="L133" s="962">
        <v>0</v>
      </c>
      <c r="M133" s="945">
        <f>SUM(N133:Q133)</f>
        <v>1002.5</v>
      </c>
      <c r="N133" s="802">
        <v>0</v>
      </c>
      <c r="O133" s="802">
        <v>1002.5</v>
      </c>
      <c r="P133" s="802">
        <v>0</v>
      </c>
      <c r="Q133" s="962">
        <v>0</v>
      </c>
      <c r="R133" s="1336"/>
      <c r="S133" s="804"/>
    </row>
    <row r="134" spans="1:19" ht="72" x14ac:dyDescent="0.25">
      <c r="A134" s="844" t="s">
        <v>115</v>
      </c>
      <c r="B134" s="938" t="s">
        <v>661</v>
      </c>
      <c r="C134" s="945">
        <f>SUM(D134:G134)</f>
        <v>4445.5</v>
      </c>
      <c r="D134" s="802">
        <v>0</v>
      </c>
      <c r="E134" s="802">
        <v>4445.5</v>
      </c>
      <c r="F134" s="802">
        <v>0</v>
      </c>
      <c r="G134" s="962">
        <v>0</v>
      </c>
      <c r="H134" s="945">
        <f>SUM(I134:L134)</f>
        <v>4445.5</v>
      </c>
      <c r="I134" s="802">
        <v>0</v>
      </c>
      <c r="J134" s="802">
        <v>4445.5</v>
      </c>
      <c r="K134" s="802">
        <v>0</v>
      </c>
      <c r="L134" s="962">
        <v>0</v>
      </c>
      <c r="M134" s="945">
        <f t="shared" ref="M134:M136" si="127">SUM(N134:Q134)</f>
        <v>3810.6</v>
      </c>
      <c r="N134" s="802">
        <v>0</v>
      </c>
      <c r="O134" s="802">
        <v>3810.6</v>
      </c>
      <c r="P134" s="802">
        <v>0</v>
      </c>
      <c r="Q134" s="962">
        <v>0</v>
      </c>
      <c r="R134" s="1335"/>
      <c r="S134" s="804"/>
    </row>
    <row r="135" spans="1:19" ht="96" x14ac:dyDescent="0.25">
      <c r="A135" s="844" t="s">
        <v>116</v>
      </c>
      <c r="B135" s="938" t="s">
        <v>662</v>
      </c>
      <c r="C135" s="945">
        <f t="shared" si="121"/>
        <v>209077.3</v>
      </c>
      <c r="D135" s="802">
        <v>0</v>
      </c>
      <c r="E135" s="802">
        <v>209077.3</v>
      </c>
      <c r="F135" s="802">
        <v>0</v>
      </c>
      <c r="G135" s="962">
        <v>0</v>
      </c>
      <c r="H135" s="945">
        <f t="shared" si="122"/>
        <v>209077.3</v>
      </c>
      <c r="I135" s="802">
        <v>0</v>
      </c>
      <c r="J135" s="802">
        <v>209077.3</v>
      </c>
      <c r="K135" s="802">
        <v>0</v>
      </c>
      <c r="L135" s="962">
        <v>0</v>
      </c>
      <c r="M135" s="945">
        <f t="shared" si="127"/>
        <v>196715</v>
      </c>
      <c r="N135" s="802">
        <v>0</v>
      </c>
      <c r="O135" s="802">
        <v>196715</v>
      </c>
      <c r="P135" s="802">
        <v>0</v>
      </c>
      <c r="Q135" s="962">
        <v>0</v>
      </c>
      <c r="R135" s="958"/>
      <c r="S135" s="804"/>
    </row>
    <row r="136" spans="1:19" ht="96" x14ac:dyDescent="0.25">
      <c r="A136" s="844" t="s">
        <v>117</v>
      </c>
      <c r="B136" s="938" t="s">
        <v>650</v>
      </c>
      <c r="C136" s="945">
        <f>SUM(D136:G136)</f>
        <v>9350.5</v>
      </c>
      <c r="D136" s="802">
        <v>0</v>
      </c>
      <c r="E136" s="802">
        <v>9350.5</v>
      </c>
      <c r="F136" s="802">
        <v>0</v>
      </c>
      <c r="G136" s="962">
        <v>0</v>
      </c>
      <c r="H136" s="945">
        <f>SUM(I136:L136)</f>
        <v>9350.5</v>
      </c>
      <c r="I136" s="802">
        <v>0</v>
      </c>
      <c r="J136" s="802">
        <v>9350.5</v>
      </c>
      <c r="K136" s="802">
        <v>0</v>
      </c>
      <c r="L136" s="962">
        <v>0</v>
      </c>
      <c r="M136" s="945">
        <f t="shared" si="127"/>
        <v>9350.5</v>
      </c>
      <c r="N136" s="802">
        <v>0</v>
      </c>
      <c r="O136" s="1152">
        <v>9350.5</v>
      </c>
      <c r="P136" s="802">
        <v>0</v>
      </c>
      <c r="Q136" s="962">
        <v>0</v>
      </c>
      <c r="R136" s="958"/>
      <c r="S136" s="804"/>
    </row>
    <row r="137" spans="1:19" ht="60" x14ac:dyDescent="0.25">
      <c r="A137" s="844" t="s">
        <v>118</v>
      </c>
      <c r="B137" s="938" t="s">
        <v>663</v>
      </c>
      <c r="C137" s="945">
        <f t="shared" si="121"/>
        <v>3332.1</v>
      </c>
      <c r="D137" s="802">
        <v>0</v>
      </c>
      <c r="E137" s="802">
        <f>923.4+2408.7</f>
        <v>3332.1</v>
      </c>
      <c r="F137" s="802">
        <v>0</v>
      </c>
      <c r="G137" s="962">
        <v>0</v>
      </c>
      <c r="H137" s="945">
        <f t="shared" si="122"/>
        <v>3332.1</v>
      </c>
      <c r="I137" s="802">
        <v>0</v>
      </c>
      <c r="J137" s="802">
        <f>923.4+2408.7</f>
        <v>3332.1</v>
      </c>
      <c r="K137" s="802">
        <v>0</v>
      </c>
      <c r="L137" s="962">
        <v>0</v>
      </c>
      <c r="M137" s="945">
        <f t="shared" si="123"/>
        <v>2862.2</v>
      </c>
      <c r="N137" s="802">
        <v>0</v>
      </c>
      <c r="O137" s="802">
        <f>798+2064.2</f>
        <v>2862.2</v>
      </c>
      <c r="P137" s="802">
        <v>0</v>
      </c>
      <c r="Q137" s="962">
        <v>0</v>
      </c>
      <c r="R137" s="958"/>
      <c r="S137" s="804"/>
    </row>
    <row r="138" spans="1:19" ht="36" x14ac:dyDescent="0.25">
      <c r="A138" s="841"/>
      <c r="B138" s="134" t="s">
        <v>141</v>
      </c>
      <c r="C138" s="577">
        <f>SUM(D138:G138)</f>
        <v>10322.24</v>
      </c>
      <c r="D138" s="462">
        <f>D139+D143+D147</f>
        <v>8488.84</v>
      </c>
      <c r="E138" s="462">
        <f>E139+E143+E147</f>
        <v>1833.4</v>
      </c>
      <c r="F138" s="462">
        <f>F139+F143+F147</f>
        <v>0</v>
      </c>
      <c r="G138" s="960">
        <f>G139+G143+G147</f>
        <v>0</v>
      </c>
      <c r="H138" s="577">
        <f>SUM(I138:L138)</f>
        <v>10322.24</v>
      </c>
      <c r="I138" s="462">
        <f>I139+I143+I147</f>
        <v>8488.84</v>
      </c>
      <c r="J138" s="462">
        <f>J139+J143+J147</f>
        <v>1833.4</v>
      </c>
      <c r="K138" s="462">
        <f>K139+K143+K147</f>
        <v>0</v>
      </c>
      <c r="L138" s="960">
        <f>L139+L143+L147</f>
        <v>0</v>
      </c>
      <c r="M138" s="577">
        <f>SUM(N138:Q138)</f>
        <v>8297.0999999999985</v>
      </c>
      <c r="N138" s="463">
        <f>N139+N143+N147</f>
        <v>7938.0999999999995</v>
      </c>
      <c r="O138" s="463">
        <f>O139+O143+O147</f>
        <v>359</v>
      </c>
      <c r="P138" s="463">
        <f>P139+P143+P147</f>
        <v>0</v>
      </c>
      <c r="Q138" s="960">
        <f>Q139+Q143+Q147</f>
        <v>0</v>
      </c>
      <c r="R138" s="341">
        <f>M138/C138*100</f>
        <v>80.380808816690944</v>
      </c>
      <c r="S138" s="804"/>
    </row>
    <row r="139" spans="1:19" ht="24" x14ac:dyDescent="0.25">
      <c r="A139" s="1337" t="s">
        <v>170</v>
      </c>
      <c r="B139" s="1338" t="s">
        <v>664</v>
      </c>
      <c r="C139" s="1464">
        <f>SUM(D139:G139)</f>
        <v>3642.8</v>
      </c>
      <c r="D139" s="1465">
        <f>SUM(D140:D142)</f>
        <v>3642.8</v>
      </c>
      <c r="E139" s="1340">
        <f t="shared" ref="E139:G139" si="128">SUM(E140:E142)</f>
        <v>0</v>
      </c>
      <c r="F139" s="1340">
        <f t="shared" si="128"/>
        <v>0</v>
      </c>
      <c r="G139" s="1341">
        <f t="shared" si="128"/>
        <v>0</v>
      </c>
      <c r="H139" s="1464">
        <f>SUM(I139:L139)</f>
        <v>3642.8</v>
      </c>
      <c r="I139" s="1465">
        <f t="shared" ref="I139:L139" si="129">SUM(I140:I142)</f>
        <v>3642.8</v>
      </c>
      <c r="J139" s="1340">
        <f t="shared" si="129"/>
        <v>0</v>
      </c>
      <c r="K139" s="1340">
        <f t="shared" si="129"/>
        <v>0</v>
      </c>
      <c r="L139" s="1341">
        <f t="shared" si="129"/>
        <v>0</v>
      </c>
      <c r="M139" s="1339">
        <f>SUM(N139:Q139)</f>
        <v>3642.8</v>
      </c>
      <c r="N139" s="1340">
        <f t="shared" ref="N139:Q139" si="130">SUM(N140:N142)</f>
        <v>3642.8</v>
      </c>
      <c r="O139" s="1340">
        <f t="shared" si="130"/>
        <v>0</v>
      </c>
      <c r="P139" s="801">
        <f t="shared" si="130"/>
        <v>0</v>
      </c>
      <c r="Q139" s="961">
        <f t="shared" si="130"/>
        <v>0</v>
      </c>
      <c r="R139" s="1342"/>
      <c r="S139" s="804"/>
    </row>
    <row r="140" spans="1:19" ht="36" x14ac:dyDescent="0.25">
      <c r="A140" s="844" t="s">
        <v>26</v>
      </c>
      <c r="B140" s="938" t="s">
        <v>665</v>
      </c>
      <c r="C140" s="1350">
        <f>SUM(D140:G140)</f>
        <v>0</v>
      </c>
      <c r="D140" s="1351">
        <v>0</v>
      </c>
      <c r="E140" s="802">
        <v>0</v>
      </c>
      <c r="F140" s="802">
        <v>0</v>
      </c>
      <c r="G140" s="962">
        <v>0</v>
      </c>
      <c r="H140" s="1350">
        <f>SUM(I140:L140)</f>
        <v>0</v>
      </c>
      <c r="I140" s="1351">
        <v>0</v>
      </c>
      <c r="J140" s="802">
        <v>0</v>
      </c>
      <c r="K140" s="802">
        <v>0</v>
      </c>
      <c r="L140" s="962">
        <v>0</v>
      </c>
      <c r="M140" s="945">
        <f t="shared" ref="M140:M142" si="131">SUM(N140:Q140)</f>
        <v>0</v>
      </c>
      <c r="N140" s="802">
        <v>0</v>
      </c>
      <c r="O140" s="802">
        <v>0</v>
      </c>
      <c r="P140" s="802">
        <v>0</v>
      </c>
      <c r="Q140" s="962">
        <v>0</v>
      </c>
      <c r="R140" s="950"/>
      <c r="S140" s="804"/>
    </row>
    <row r="141" spans="1:19" ht="24" x14ac:dyDescent="0.25">
      <c r="A141" s="844" t="s">
        <v>27</v>
      </c>
      <c r="B141" s="938" t="s">
        <v>643</v>
      </c>
      <c r="C141" s="1350">
        <f>SUM(D141:G141)</f>
        <v>0</v>
      </c>
      <c r="D141" s="1351">
        <v>0</v>
      </c>
      <c r="E141" s="802">
        <v>0</v>
      </c>
      <c r="F141" s="802">
        <v>0</v>
      </c>
      <c r="G141" s="962">
        <v>0</v>
      </c>
      <c r="H141" s="1350">
        <f>SUM(I141:L141)</f>
        <v>0</v>
      </c>
      <c r="I141" s="1351">
        <v>0</v>
      </c>
      <c r="J141" s="802">
        <v>0</v>
      </c>
      <c r="K141" s="802">
        <v>0</v>
      </c>
      <c r="L141" s="962">
        <v>0</v>
      </c>
      <c r="M141" s="945">
        <f t="shared" si="131"/>
        <v>0</v>
      </c>
      <c r="N141" s="802">
        <v>0</v>
      </c>
      <c r="O141" s="802">
        <v>0</v>
      </c>
      <c r="P141" s="802">
        <v>0</v>
      </c>
      <c r="Q141" s="962">
        <v>0</v>
      </c>
      <c r="R141" s="950"/>
      <c r="S141" s="804"/>
    </row>
    <row r="142" spans="1:19" ht="36" x14ac:dyDescent="0.25">
      <c r="A142" s="844" t="s">
        <v>28</v>
      </c>
      <c r="B142" s="938" t="s">
        <v>694</v>
      </c>
      <c r="C142" s="1350">
        <f>D142</f>
        <v>3642.8</v>
      </c>
      <c r="D142" s="1351">
        <v>3642.8</v>
      </c>
      <c r="E142" s="802">
        <v>0</v>
      </c>
      <c r="F142" s="802">
        <v>0</v>
      </c>
      <c r="G142" s="962">
        <v>0</v>
      </c>
      <c r="H142" s="1350">
        <f>I142</f>
        <v>3642.8</v>
      </c>
      <c r="I142" s="1351">
        <v>3642.8</v>
      </c>
      <c r="J142" s="802">
        <v>0</v>
      </c>
      <c r="K142" s="802">
        <v>0</v>
      </c>
      <c r="L142" s="962">
        <v>0</v>
      </c>
      <c r="M142" s="945">
        <f t="shared" si="131"/>
        <v>3642.8</v>
      </c>
      <c r="N142" s="802">
        <v>3642.8</v>
      </c>
      <c r="O142" s="802">
        <v>0</v>
      </c>
      <c r="P142" s="802">
        <v>0</v>
      </c>
      <c r="Q142" s="962">
        <v>0</v>
      </c>
      <c r="R142" s="950"/>
      <c r="S142" s="804"/>
    </row>
    <row r="143" spans="1:19" ht="60" x14ac:dyDescent="0.25">
      <c r="A143" s="1334" t="s">
        <v>171</v>
      </c>
      <c r="B143" s="1377" t="s">
        <v>666</v>
      </c>
      <c r="C143" s="1445">
        <f>SUM(D143:G143)</f>
        <v>2029.1000000000001</v>
      </c>
      <c r="D143" s="1446">
        <f>SUM(D144:D146)</f>
        <v>195.7</v>
      </c>
      <c r="E143" s="1446">
        <f t="shared" ref="E143:G143" si="132">SUM(E144:E146)</f>
        <v>1833.4</v>
      </c>
      <c r="F143" s="1446">
        <f t="shared" si="132"/>
        <v>0</v>
      </c>
      <c r="G143" s="1446">
        <f t="shared" si="132"/>
        <v>0</v>
      </c>
      <c r="H143" s="1445">
        <f>SUM(I143:L143)</f>
        <v>2029.1000000000001</v>
      </c>
      <c r="I143" s="1446">
        <f>SUM(I144:I146)</f>
        <v>195.7</v>
      </c>
      <c r="J143" s="1446">
        <f t="shared" ref="J143:L143" si="133">SUM(J144:J146)</f>
        <v>1833.4</v>
      </c>
      <c r="K143" s="1376">
        <f t="shared" si="133"/>
        <v>0</v>
      </c>
      <c r="L143" s="1376">
        <f t="shared" si="133"/>
        <v>0</v>
      </c>
      <c r="M143" s="1444">
        <f>SUM(N143:Q143)</f>
        <v>359</v>
      </c>
      <c r="N143" s="1376">
        <f>SUM(N144:N146)</f>
        <v>0</v>
      </c>
      <c r="O143" s="1376">
        <f t="shared" ref="O143:Q143" si="134">SUM(O144:O146)</f>
        <v>359</v>
      </c>
      <c r="P143" s="1376">
        <f t="shared" si="134"/>
        <v>0</v>
      </c>
      <c r="Q143" s="1376">
        <f t="shared" si="134"/>
        <v>0</v>
      </c>
      <c r="R143" s="1450"/>
      <c r="S143" s="804"/>
    </row>
    <row r="144" spans="1:19" ht="156" x14ac:dyDescent="0.25">
      <c r="A144" s="844" t="s">
        <v>34</v>
      </c>
      <c r="B144" s="938" t="s">
        <v>667</v>
      </c>
      <c r="C144" s="1350">
        <f t="shared" ref="C144:C157" si="135">SUM(D144:G144)</f>
        <v>195.7</v>
      </c>
      <c r="D144" s="1351">
        <v>195.7</v>
      </c>
      <c r="E144" s="1351">
        <v>0</v>
      </c>
      <c r="F144" s="1351">
        <v>0</v>
      </c>
      <c r="G144" s="1352">
        <v>0</v>
      </c>
      <c r="H144" s="1350">
        <f t="shared" ref="H144:H157" si="136">SUM(I144:L144)</f>
        <v>195.7</v>
      </c>
      <c r="I144" s="1351">
        <v>195.7</v>
      </c>
      <c r="J144" s="1351">
        <v>0</v>
      </c>
      <c r="K144" s="802">
        <v>0</v>
      </c>
      <c r="L144" s="962">
        <v>0</v>
      </c>
      <c r="M144" s="945">
        <f t="shared" ref="M144:M157" si="137">SUM(N144:Q144)</f>
        <v>0</v>
      </c>
      <c r="N144" s="802">
        <v>0</v>
      </c>
      <c r="O144" s="802">
        <v>0</v>
      </c>
      <c r="P144" s="802">
        <v>0</v>
      </c>
      <c r="Q144" s="962">
        <v>0</v>
      </c>
      <c r="R144" s="950"/>
      <c r="S144" s="804"/>
    </row>
    <row r="145" spans="1:19" ht="132" x14ac:dyDescent="0.25">
      <c r="A145" s="844" t="s">
        <v>115</v>
      </c>
      <c r="B145" s="938" t="s">
        <v>668</v>
      </c>
      <c r="C145" s="1350">
        <f t="shared" si="135"/>
        <v>166.7</v>
      </c>
      <c r="D145" s="1351">
        <v>0</v>
      </c>
      <c r="E145" s="1351">
        <v>166.7</v>
      </c>
      <c r="F145" s="1351">
        <v>0</v>
      </c>
      <c r="G145" s="1352">
        <v>0</v>
      </c>
      <c r="H145" s="1350">
        <f t="shared" si="136"/>
        <v>166.7</v>
      </c>
      <c r="I145" s="1351"/>
      <c r="J145" s="1351">
        <v>166.7</v>
      </c>
      <c r="K145" s="802">
        <v>0</v>
      </c>
      <c r="L145" s="962">
        <v>0</v>
      </c>
      <c r="M145" s="945">
        <f t="shared" si="137"/>
        <v>15.2</v>
      </c>
      <c r="N145" s="802">
        <v>0</v>
      </c>
      <c r="O145" s="802">
        <v>15.2</v>
      </c>
      <c r="P145" s="802">
        <v>0</v>
      </c>
      <c r="Q145" s="962">
        <v>0</v>
      </c>
      <c r="R145" s="950"/>
      <c r="S145" s="804"/>
    </row>
    <row r="146" spans="1:19" ht="48" x14ac:dyDescent="0.25">
      <c r="A146" s="844"/>
      <c r="B146" s="938" t="s">
        <v>719</v>
      </c>
      <c r="C146" s="1350">
        <f t="shared" si="135"/>
        <v>1666.7</v>
      </c>
      <c r="D146" s="1351"/>
      <c r="E146" s="1351">
        <v>1666.7</v>
      </c>
      <c r="F146" s="1351"/>
      <c r="G146" s="1466"/>
      <c r="H146" s="1350">
        <f t="shared" si="136"/>
        <v>1666.7</v>
      </c>
      <c r="I146" s="1351"/>
      <c r="J146" s="1351">
        <v>1666.7</v>
      </c>
      <c r="K146" s="802"/>
      <c r="L146" s="1150"/>
      <c r="M146" s="945">
        <f t="shared" si="137"/>
        <v>343.8</v>
      </c>
      <c r="N146" s="802"/>
      <c r="O146" s="802">
        <v>343.8</v>
      </c>
      <c r="P146" s="802"/>
      <c r="Q146" s="1150"/>
      <c r="R146" s="950"/>
      <c r="S146" s="804"/>
    </row>
    <row r="147" spans="1:19" ht="24" x14ac:dyDescent="0.25">
      <c r="A147" s="1334" t="s">
        <v>398</v>
      </c>
      <c r="B147" s="1377" t="s">
        <v>646</v>
      </c>
      <c r="C147" s="1467">
        <f t="shared" si="135"/>
        <v>4650.3399999999992</v>
      </c>
      <c r="D147" s="1468">
        <f>SUM(D148:D152)</f>
        <v>4650.3399999999992</v>
      </c>
      <c r="E147" s="1468">
        <f t="shared" ref="E147:G147" si="138">SUM(E148:E152)</f>
        <v>0</v>
      </c>
      <c r="F147" s="1468">
        <f t="shared" si="138"/>
        <v>0</v>
      </c>
      <c r="G147" s="1468">
        <f t="shared" si="138"/>
        <v>0</v>
      </c>
      <c r="H147" s="1467">
        <f>SUM(I147:L147)</f>
        <v>4650.3399999999992</v>
      </c>
      <c r="I147" s="1468">
        <f>SUM(I148:I152)</f>
        <v>4650.3399999999992</v>
      </c>
      <c r="J147" s="1443">
        <f>SUM(J148:J152)</f>
        <v>0</v>
      </c>
      <c r="K147" s="1443">
        <f>SUM(K148:K152)</f>
        <v>0</v>
      </c>
      <c r="L147" s="1443">
        <f>SUM(L148:L152)</f>
        <v>0</v>
      </c>
      <c r="M147" s="1442">
        <f t="shared" si="137"/>
        <v>4295.2999999999993</v>
      </c>
      <c r="N147" s="1443">
        <f>SUM(N148:N152)</f>
        <v>4295.2999999999993</v>
      </c>
      <c r="O147" s="1443">
        <f>SUM(O148:O152)</f>
        <v>0</v>
      </c>
      <c r="P147" s="1443">
        <f>SUM(P148:P152)</f>
        <v>0</v>
      </c>
      <c r="Q147" s="1443">
        <f t="shared" ref="Q147" si="139">SUM(Q148:Q152)</f>
        <v>0</v>
      </c>
      <c r="R147" s="1342"/>
      <c r="S147" s="804"/>
    </row>
    <row r="148" spans="1:19" ht="48" x14ac:dyDescent="0.25">
      <c r="A148" s="844" t="s">
        <v>40</v>
      </c>
      <c r="B148" s="938" t="s">
        <v>669</v>
      </c>
      <c r="C148" s="945">
        <f t="shared" si="135"/>
        <v>1062.26</v>
      </c>
      <c r="D148" s="1351">
        <v>1062.26</v>
      </c>
      <c r="E148" s="1351">
        <v>0</v>
      </c>
      <c r="F148" s="1351">
        <v>0</v>
      </c>
      <c r="G148" s="1352">
        <v>0</v>
      </c>
      <c r="H148" s="1350">
        <f t="shared" si="136"/>
        <v>1062.26</v>
      </c>
      <c r="I148" s="1351">
        <v>1062.26</v>
      </c>
      <c r="J148" s="1351">
        <v>0</v>
      </c>
      <c r="K148" s="802">
        <v>0</v>
      </c>
      <c r="L148" s="962">
        <v>0</v>
      </c>
      <c r="M148" s="945">
        <f t="shared" si="137"/>
        <v>998.3</v>
      </c>
      <c r="N148" s="802">
        <v>998.3</v>
      </c>
      <c r="O148" s="802">
        <v>0</v>
      </c>
      <c r="P148" s="802">
        <v>0</v>
      </c>
      <c r="Q148" s="962">
        <v>0</v>
      </c>
      <c r="R148" s="1342"/>
      <c r="S148" s="804"/>
    </row>
    <row r="149" spans="1:19" ht="36" x14ac:dyDescent="0.25">
      <c r="A149" s="844" t="s">
        <v>35</v>
      </c>
      <c r="B149" s="938" t="s">
        <v>647</v>
      </c>
      <c r="C149" s="945">
        <f t="shared" si="135"/>
        <v>2989.9</v>
      </c>
      <c r="D149" s="1351">
        <v>2989.9</v>
      </c>
      <c r="E149" s="1351">
        <v>0</v>
      </c>
      <c r="F149" s="1351">
        <v>0</v>
      </c>
      <c r="G149" s="1352">
        <v>0</v>
      </c>
      <c r="H149" s="1350">
        <f t="shared" si="136"/>
        <v>2989.9</v>
      </c>
      <c r="I149" s="1351">
        <v>2989.9</v>
      </c>
      <c r="J149" s="1351">
        <v>0</v>
      </c>
      <c r="K149" s="802">
        <v>0</v>
      </c>
      <c r="L149" s="962">
        <v>0</v>
      </c>
      <c r="M149" s="945">
        <f t="shared" si="137"/>
        <v>2698.9</v>
      </c>
      <c r="N149" s="802">
        <v>2698.9</v>
      </c>
      <c r="O149" s="802">
        <v>0</v>
      </c>
      <c r="P149" s="802">
        <v>0</v>
      </c>
      <c r="Q149" s="962">
        <v>0</v>
      </c>
      <c r="R149" s="1342"/>
      <c r="S149" s="804"/>
    </row>
    <row r="150" spans="1:19" ht="24" x14ac:dyDescent="0.25">
      <c r="A150" s="844" t="s">
        <v>41</v>
      </c>
      <c r="B150" s="938" t="s">
        <v>648</v>
      </c>
      <c r="C150" s="945">
        <f>SUM(D150:G150)</f>
        <v>56.78</v>
      </c>
      <c r="D150" s="1351">
        <v>56.78</v>
      </c>
      <c r="E150" s="1351">
        <v>0</v>
      </c>
      <c r="F150" s="1351">
        <v>0</v>
      </c>
      <c r="G150" s="1352">
        <v>0</v>
      </c>
      <c r="H150" s="1350">
        <f t="shared" si="136"/>
        <v>56.78</v>
      </c>
      <c r="I150" s="1351">
        <v>56.78</v>
      </c>
      <c r="J150" s="1351">
        <v>0</v>
      </c>
      <c r="K150" s="802">
        <v>0</v>
      </c>
      <c r="L150" s="962">
        <v>0</v>
      </c>
      <c r="M150" s="945">
        <f t="shared" si="137"/>
        <v>56.78</v>
      </c>
      <c r="N150" s="1351">
        <v>56.78</v>
      </c>
      <c r="O150" s="802">
        <v>0</v>
      </c>
      <c r="P150" s="802">
        <v>0</v>
      </c>
      <c r="Q150" s="962">
        <v>0</v>
      </c>
      <c r="R150" s="950"/>
      <c r="S150" s="804"/>
    </row>
    <row r="151" spans="1:19" ht="24" x14ac:dyDescent="0.25">
      <c r="A151" s="844" t="s">
        <v>42</v>
      </c>
      <c r="B151" s="936" t="s">
        <v>702</v>
      </c>
      <c r="C151" s="945">
        <f t="shared" ref="C151:C152" si="140">SUM(D151:G151)</f>
        <v>474</v>
      </c>
      <c r="D151" s="1351">
        <v>474</v>
      </c>
      <c r="E151" s="1351">
        <v>0</v>
      </c>
      <c r="F151" s="1351">
        <v>0</v>
      </c>
      <c r="G151" s="1352">
        <v>0</v>
      </c>
      <c r="H151" s="1350">
        <f t="shared" si="136"/>
        <v>474</v>
      </c>
      <c r="I151" s="1351">
        <v>474</v>
      </c>
      <c r="J151" s="1351">
        <v>0</v>
      </c>
      <c r="K151" s="802">
        <v>0</v>
      </c>
      <c r="L151" s="962">
        <v>0</v>
      </c>
      <c r="M151" s="945">
        <f t="shared" si="137"/>
        <v>474</v>
      </c>
      <c r="N151" s="802">
        <v>474</v>
      </c>
      <c r="O151" s="802">
        <v>0</v>
      </c>
      <c r="P151" s="802">
        <v>0</v>
      </c>
      <c r="Q151" s="962">
        <v>0</v>
      </c>
      <c r="R151" s="950"/>
      <c r="S151" s="804"/>
    </row>
    <row r="152" spans="1:19" ht="24" x14ac:dyDescent="0.25">
      <c r="A152" s="844" t="s">
        <v>138</v>
      </c>
      <c r="B152" s="936" t="s">
        <v>703</v>
      </c>
      <c r="C152" s="945">
        <f t="shared" si="140"/>
        <v>67.400000000000006</v>
      </c>
      <c r="D152" s="1351">
        <v>67.400000000000006</v>
      </c>
      <c r="E152" s="1351">
        <v>0</v>
      </c>
      <c r="F152" s="1351">
        <v>0</v>
      </c>
      <c r="G152" s="1352">
        <v>0</v>
      </c>
      <c r="H152" s="1350">
        <f t="shared" si="136"/>
        <v>67.400000000000006</v>
      </c>
      <c r="I152" s="1351">
        <v>67.400000000000006</v>
      </c>
      <c r="J152" s="1351">
        <v>0</v>
      </c>
      <c r="K152" s="802">
        <v>0</v>
      </c>
      <c r="L152" s="962">
        <v>0</v>
      </c>
      <c r="M152" s="945">
        <f t="shared" si="137"/>
        <v>67.319999999999993</v>
      </c>
      <c r="N152" s="802">
        <v>67.319999999999993</v>
      </c>
      <c r="O152" s="802">
        <v>0</v>
      </c>
      <c r="P152" s="802">
        <v>0</v>
      </c>
      <c r="Q152" s="962">
        <v>0</v>
      </c>
      <c r="R152" s="950"/>
      <c r="S152" s="804"/>
    </row>
    <row r="153" spans="1:19" ht="38.25" x14ac:dyDescent="0.25">
      <c r="A153" s="841"/>
      <c r="B153" s="1451" t="s">
        <v>142</v>
      </c>
      <c r="C153" s="577">
        <f t="shared" si="135"/>
        <v>18798.36</v>
      </c>
      <c r="D153" s="463">
        <f>D154+D159+D162+D165+D168+D170+D172+D174+D176+D178+D180</f>
        <v>8251</v>
      </c>
      <c r="E153" s="463">
        <f t="shared" ref="E153:G153" si="141">E154+E159+E162+E165+E168+E170+E172+E174+E176+E178+E180</f>
        <v>5319.78</v>
      </c>
      <c r="F153" s="463">
        <f t="shared" si="141"/>
        <v>5227.58</v>
      </c>
      <c r="G153" s="463">
        <f t="shared" si="141"/>
        <v>0</v>
      </c>
      <c r="H153" s="577">
        <f>SUM(I153:L153)</f>
        <v>18798.36</v>
      </c>
      <c r="I153" s="463">
        <f>I154+I159+I162+I165+I168+I170+I172+I174+I176+I178+I180</f>
        <v>8251</v>
      </c>
      <c r="J153" s="463">
        <f t="shared" ref="J153:L153" si="142">J154+J159+J162+J165+J168+J170+J172+J174+J176+J178+J180</f>
        <v>5319.78</v>
      </c>
      <c r="K153" s="463">
        <f t="shared" si="142"/>
        <v>5227.58</v>
      </c>
      <c r="L153" s="463">
        <f t="shared" si="142"/>
        <v>0</v>
      </c>
      <c r="M153" s="577">
        <f>SUM(N153:Q153)</f>
        <v>16682.7</v>
      </c>
      <c r="N153" s="462">
        <f>N154+N159+N162+N165+N168+N170+N172+N174+N176+N178+N180</f>
        <v>7630.7400000000007</v>
      </c>
      <c r="O153" s="462">
        <f t="shared" ref="O153:P153" si="143">O154+O159+O162+O165+O168+O170+O172+O174+O176+O178+O180</f>
        <v>4557.21</v>
      </c>
      <c r="P153" s="462">
        <f t="shared" si="143"/>
        <v>4494.75</v>
      </c>
      <c r="Q153" s="462">
        <f t="shared" ref="Q153" si="144">Q154+Q159+Q162+Q165+Q168+Q170+Q172+Q174+Q176+Q178</f>
        <v>0</v>
      </c>
      <c r="R153" s="341">
        <f>M153/C153*100</f>
        <v>88.745507586832034</v>
      </c>
      <c r="S153" s="804"/>
    </row>
    <row r="154" spans="1:19" ht="24" x14ac:dyDescent="0.25">
      <c r="A154" s="1334" t="s">
        <v>170</v>
      </c>
      <c r="B154" s="1456" t="s">
        <v>670</v>
      </c>
      <c r="C154" s="1457">
        <f t="shared" si="135"/>
        <v>2274.9</v>
      </c>
      <c r="D154" s="1390">
        <f>SUM(D155:D158)</f>
        <v>2274.9</v>
      </c>
      <c r="E154" s="1390">
        <f t="shared" ref="E154:G154" si="145">SUM(E155:E158)</f>
        <v>0</v>
      </c>
      <c r="F154" s="1390">
        <f t="shared" si="145"/>
        <v>0</v>
      </c>
      <c r="G154" s="1393">
        <f t="shared" si="145"/>
        <v>0</v>
      </c>
      <c r="H154" s="1457">
        <f>SUM(I154:L154)</f>
        <v>2274.9</v>
      </c>
      <c r="I154" s="1390">
        <f>SUM(I155:I158)</f>
        <v>2274.9</v>
      </c>
      <c r="J154" s="1390">
        <f t="shared" ref="J154:L154" si="146">SUM(J155:J158)</f>
        <v>0</v>
      </c>
      <c r="K154" s="1390">
        <f t="shared" si="146"/>
        <v>0</v>
      </c>
      <c r="L154" s="1393">
        <f t="shared" si="146"/>
        <v>0</v>
      </c>
      <c r="M154" s="1457">
        <f>SUM(N154:Q154)</f>
        <v>2219.5100000000002</v>
      </c>
      <c r="N154" s="1390">
        <f t="shared" ref="N154:Q154" si="147">SUM(N155:N158)</f>
        <v>2219.5100000000002</v>
      </c>
      <c r="O154" s="1390">
        <f t="shared" si="147"/>
        <v>0</v>
      </c>
      <c r="P154" s="1390">
        <f t="shared" si="147"/>
        <v>0</v>
      </c>
      <c r="Q154" s="1393">
        <f t="shared" si="147"/>
        <v>0</v>
      </c>
      <c r="R154" s="950"/>
      <c r="S154" s="804"/>
    </row>
    <row r="155" spans="1:19" ht="36" x14ac:dyDescent="0.25">
      <c r="A155" s="844" t="s">
        <v>26</v>
      </c>
      <c r="B155" s="938" t="s">
        <v>671</v>
      </c>
      <c r="C155" s="945">
        <f t="shared" si="135"/>
        <v>0</v>
      </c>
      <c r="D155" s="1351">
        <v>0</v>
      </c>
      <c r="E155" s="802">
        <v>0</v>
      </c>
      <c r="F155" s="802">
        <v>0</v>
      </c>
      <c r="G155" s="962">
        <v>0</v>
      </c>
      <c r="H155" s="945">
        <f t="shared" si="136"/>
        <v>0</v>
      </c>
      <c r="I155" s="1351">
        <v>0</v>
      </c>
      <c r="J155" s="802">
        <v>0</v>
      </c>
      <c r="K155" s="802">
        <v>0</v>
      </c>
      <c r="L155" s="962">
        <v>0</v>
      </c>
      <c r="M155" s="945">
        <f>SUM(N155:Q155)</f>
        <v>0</v>
      </c>
      <c r="N155" s="802">
        <v>0</v>
      </c>
      <c r="O155" s="802">
        <v>0</v>
      </c>
      <c r="P155" s="802">
        <v>0</v>
      </c>
      <c r="Q155" s="962">
        <v>0</v>
      </c>
      <c r="R155" s="950"/>
      <c r="S155" s="804"/>
    </row>
    <row r="156" spans="1:19" ht="36" x14ac:dyDescent="0.25">
      <c r="A156" s="844" t="s">
        <v>27</v>
      </c>
      <c r="B156" s="938" t="s">
        <v>665</v>
      </c>
      <c r="C156" s="945">
        <f t="shared" si="135"/>
        <v>1322</v>
      </c>
      <c r="D156" s="1351">
        <v>1322</v>
      </c>
      <c r="E156" s="802">
        <v>0</v>
      </c>
      <c r="F156" s="802">
        <v>0</v>
      </c>
      <c r="G156" s="962">
        <v>0</v>
      </c>
      <c r="H156" s="945">
        <f t="shared" si="136"/>
        <v>1322</v>
      </c>
      <c r="I156" s="465">
        <v>1322</v>
      </c>
      <c r="J156" s="1152">
        <v>0</v>
      </c>
      <c r="K156" s="1152">
        <v>0</v>
      </c>
      <c r="L156" s="1154">
        <v>0</v>
      </c>
      <c r="M156" s="605">
        <f t="shared" si="137"/>
        <v>1322</v>
      </c>
      <c r="N156" s="1152">
        <v>1322</v>
      </c>
      <c r="O156" s="1152">
        <v>0</v>
      </c>
      <c r="P156" s="1152">
        <v>0</v>
      </c>
      <c r="Q156" s="1154">
        <v>0</v>
      </c>
      <c r="R156" s="950"/>
      <c r="S156" s="804"/>
    </row>
    <row r="157" spans="1:19" ht="24" x14ac:dyDescent="0.25">
      <c r="A157" s="844" t="s">
        <v>28</v>
      </c>
      <c r="B157" s="938" t="s">
        <v>643</v>
      </c>
      <c r="C157" s="945">
        <f t="shared" si="135"/>
        <v>748.9</v>
      </c>
      <c r="D157" s="1351">
        <v>748.9</v>
      </c>
      <c r="E157" s="802">
        <v>0</v>
      </c>
      <c r="F157" s="802">
        <v>0</v>
      </c>
      <c r="G157" s="962">
        <v>0</v>
      </c>
      <c r="H157" s="945">
        <f t="shared" si="136"/>
        <v>748.9</v>
      </c>
      <c r="I157" s="465">
        <v>748.9</v>
      </c>
      <c r="J157" s="1152">
        <v>0</v>
      </c>
      <c r="K157" s="1152">
        <v>0</v>
      </c>
      <c r="L157" s="1154">
        <v>0</v>
      </c>
      <c r="M157" s="605">
        <f t="shared" si="137"/>
        <v>744.71</v>
      </c>
      <c r="N157" s="1152">
        <v>744.71</v>
      </c>
      <c r="O157" s="1152">
        <v>0</v>
      </c>
      <c r="P157" s="1152">
        <v>0</v>
      </c>
      <c r="Q157" s="1154">
        <v>0</v>
      </c>
      <c r="R157" s="950"/>
      <c r="S157" s="804"/>
    </row>
    <row r="158" spans="1:19" ht="36" x14ac:dyDescent="0.25">
      <c r="A158" s="1343" t="s">
        <v>29</v>
      </c>
      <c r="B158" s="936" t="s">
        <v>672</v>
      </c>
      <c r="C158" s="945">
        <f t="shared" si="121"/>
        <v>204</v>
      </c>
      <c r="D158" s="802">
        <v>204</v>
      </c>
      <c r="E158" s="802">
        <v>0</v>
      </c>
      <c r="F158" s="802">
        <v>0</v>
      </c>
      <c r="G158" s="962">
        <v>0</v>
      </c>
      <c r="H158" s="945">
        <f t="shared" si="122"/>
        <v>204</v>
      </c>
      <c r="I158" s="1152">
        <v>204</v>
      </c>
      <c r="J158" s="1152">
        <v>0</v>
      </c>
      <c r="K158" s="1152">
        <v>0</v>
      </c>
      <c r="L158" s="1154">
        <v>0</v>
      </c>
      <c r="M158" s="605">
        <f t="shared" si="123"/>
        <v>152.80000000000001</v>
      </c>
      <c r="N158" s="1152">
        <v>152.80000000000001</v>
      </c>
      <c r="O158" s="1152">
        <v>0</v>
      </c>
      <c r="P158" s="1152">
        <v>0</v>
      </c>
      <c r="Q158" s="1154">
        <v>0</v>
      </c>
      <c r="R158" s="958"/>
      <c r="S158" s="804"/>
    </row>
    <row r="159" spans="1:19" ht="24" x14ac:dyDescent="0.25">
      <c r="A159" s="1344" t="s">
        <v>171</v>
      </c>
      <c r="B159" s="1456" t="s">
        <v>673</v>
      </c>
      <c r="C159" s="1449">
        <f>SUM(D159:G159)</f>
        <v>3117.9</v>
      </c>
      <c r="D159" s="1460">
        <f>SUM(D160:D161)</f>
        <v>1452.7</v>
      </c>
      <c r="E159" s="1460">
        <f t="shared" ref="E159:G159" si="148">SUM(E160:E161)</f>
        <v>1665.2</v>
      </c>
      <c r="F159" s="1460">
        <f t="shared" si="148"/>
        <v>0</v>
      </c>
      <c r="G159" s="1461">
        <f t="shared" si="148"/>
        <v>0</v>
      </c>
      <c r="H159" s="1449">
        <f>SUM(I159:L159)</f>
        <v>3117.9</v>
      </c>
      <c r="I159" s="1460">
        <f t="shared" ref="I159:L159" si="149">SUM(I160:I161)</f>
        <v>1452.7</v>
      </c>
      <c r="J159" s="1460">
        <f t="shared" si="149"/>
        <v>1665.2</v>
      </c>
      <c r="K159" s="1390">
        <f t="shared" si="149"/>
        <v>0</v>
      </c>
      <c r="L159" s="1393">
        <f t="shared" si="149"/>
        <v>0</v>
      </c>
      <c r="M159" s="1457">
        <f>SUM(N159:Q159)</f>
        <v>2110.88</v>
      </c>
      <c r="N159" s="1390">
        <f>SUM(N160:N161)</f>
        <v>1028.25</v>
      </c>
      <c r="O159" s="1390">
        <f t="shared" ref="O159:Q159" si="150">SUM(O160:O161)</f>
        <v>1082.6300000000001</v>
      </c>
      <c r="P159" s="1390">
        <f t="shared" si="150"/>
        <v>0</v>
      </c>
      <c r="Q159" s="1393">
        <f t="shared" si="150"/>
        <v>0</v>
      </c>
      <c r="R159" s="958"/>
      <c r="S159" s="804"/>
    </row>
    <row r="160" spans="1:19" ht="48" x14ac:dyDescent="0.25">
      <c r="A160" s="1343" t="s">
        <v>34</v>
      </c>
      <c r="B160" s="938" t="s">
        <v>674</v>
      </c>
      <c r="C160" s="1350">
        <f t="shared" si="121"/>
        <v>3117.9</v>
      </c>
      <c r="D160" s="1351">
        <v>1452.7</v>
      </c>
      <c r="E160" s="1351">
        <v>1665.2</v>
      </c>
      <c r="F160" s="1351">
        <v>0</v>
      </c>
      <c r="G160" s="1352">
        <v>0</v>
      </c>
      <c r="H160" s="1350">
        <f t="shared" ref="H160:H161" si="151">I160+J160+K160</f>
        <v>3117.9</v>
      </c>
      <c r="I160" s="465">
        <v>1452.7</v>
      </c>
      <c r="J160" s="465">
        <v>1665.2</v>
      </c>
      <c r="K160" s="1152">
        <v>0</v>
      </c>
      <c r="L160" s="1154">
        <v>0</v>
      </c>
      <c r="M160" s="605">
        <f t="shared" si="123"/>
        <v>2110.88</v>
      </c>
      <c r="N160" s="1152">
        <v>1028.25</v>
      </c>
      <c r="O160" s="1152">
        <v>1082.6300000000001</v>
      </c>
      <c r="P160" s="1152">
        <v>0</v>
      </c>
      <c r="Q160" s="1154">
        <v>0</v>
      </c>
      <c r="R160" s="958"/>
      <c r="S160" s="804"/>
    </row>
    <row r="161" spans="1:19" ht="46.5" customHeight="1" x14ac:dyDescent="0.25">
      <c r="A161" s="1343" t="s">
        <v>115</v>
      </c>
      <c r="B161" s="938" t="s">
        <v>675</v>
      </c>
      <c r="C161" s="1350">
        <f t="shared" si="121"/>
        <v>0</v>
      </c>
      <c r="D161" s="1351">
        <v>0</v>
      </c>
      <c r="E161" s="1351">
        <v>0</v>
      </c>
      <c r="F161" s="1351">
        <v>0</v>
      </c>
      <c r="G161" s="1352">
        <v>0</v>
      </c>
      <c r="H161" s="1350">
        <f t="shared" si="151"/>
        <v>0</v>
      </c>
      <c r="I161" s="465">
        <v>0</v>
      </c>
      <c r="J161" s="465">
        <v>0</v>
      </c>
      <c r="K161" s="1152">
        <v>0</v>
      </c>
      <c r="L161" s="1154">
        <v>0</v>
      </c>
      <c r="M161" s="605">
        <f t="shared" si="123"/>
        <v>0</v>
      </c>
      <c r="N161" s="1152"/>
      <c r="O161" s="1152"/>
      <c r="P161" s="1152">
        <v>0</v>
      </c>
      <c r="Q161" s="1154">
        <v>0</v>
      </c>
      <c r="R161" s="958"/>
      <c r="S161" s="804"/>
    </row>
    <row r="162" spans="1:19" ht="24" x14ac:dyDescent="0.25">
      <c r="A162" s="1344" t="s">
        <v>398</v>
      </c>
      <c r="B162" s="1456" t="s">
        <v>385</v>
      </c>
      <c r="C162" s="1449">
        <f>SUM(D162:G162)</f>
        <v>1364.7</v>
      </c>
      <c r="D162" s="1460">
        <f>SUM(D163:D164)</f>
        <v>868</v>
      </c>
      <c r="E162" s="1460">
        <f t="shared" ref="E162:G162" si="152">SUM(E163:E164)</f>
        <v>496.7</v>
      </c>
      <c r="F162" s="1460">
        <f t="shared" si="152"/>
        <v>0</v>
      </c>
      <c r="G162" s="1461">
        <f t="shared" si="152"/>
        <v>0</v>
      </c>
      <c r="H162" s="1449">
        <f>SUM(I162:L162)</f>
        <v>1364.7</v>
      </c>
      <c r="I162" s="1460">
        <f t="shared" ref="I162:L162" si="153">SUM(I163:I164)</f>
        <v>868</v>
      </c>
      <c r="J162" s="1460">
        <f t="shared" si="153"/>
        <v>496.7</v>
      </c>
      <c r="K162" s="1390">
        <f t="shared" si="153"/>
        <v>0</v>
      </c>
      <c r="L162" s="1393">
        <f t="shared" si="153"/>
        <v>0</v>
      </c>
      <c r="M162" s="1457">
        <f>SUM(N162:Q162)</f>
        <v>1144.6599999999999</v>
      </c>
      <c r="N162" s="1390">
        <f t="shared" ref="N162:Q162" si="154">SUM(N163:N164)</f>
        <v>826.16</v>
      </c>
      <c r="O162" s="1390">
        <f t="shared" si="154"/>
        <v>318.5</v>
      </c>
      <c r="P162" s="1390">
        <f t="shared" si="154"/>
        <v>0</v>
      </c>
      <c r="Q162" s="1393">
        <f t="shared" si="154"/>
        <v>0</v>
      </c>
      <c r="R162" s="958"/>
      <c r="S162" s="804"/>
    </row>
    <row r="163" spans="1:19" ht="48" x14ac:dyDescent="0.25">
      <c r="A163" s="1343" t="s">
        <v>40</v>
      </c>
      <c r="B163" s="938" t="s">
        <v>677</v>
      </c>
      <c r="C163" s="1350">
        <f t="shared" si="121"/>
        <v>1364.7</v>
      </c>
      <c r="D163" s="1351">
        <v>868</v>
      </c>
      <c r="E163" s="1351">
        <v>496.7</v>
      </c>
      <c r="F163" s="1351">
        <v>0</v>
      </c>
      <c r="G163" s="1352">
        <v>0</v>
      </c>
      <c r="H163" s="1350">
        <f t="shared" ref="H163:H164" si="155">I163+J163+K163</f>
        <v>1364.7</v>
      </c>
      <c r="I163" s="465">
        <v>868</v>
      </c>
      <c r="J163" s="465">
        <v>496.7</v>
      </c>
      <c r="K163" s="1152">
        <v>0</v>
      </c>
      <c r="L163" s="1154">
        <v>0</v>
      </c>
      <c r="M163" s="605">
        <f t="shared" si="123"/>
        <v>1144.6599999999999</v>
      </c>
      <c r="N163" s="1152">
        <v>826.16</v>
      </c>
      <c r="O163" s="1152">
        <v>318.5</v>
      </c>
      <c r="P163" s="1152">
        <v>0</v>
      </c>
      <c r="Q163" s="1154">
        <v>0</v>
      </c>
      <c r="R163" s="958"/>
      <c r="S163" s="804"/>
    </row>
    <row r="164" spans="1:19" ht="36" x14ac:dyDescent="0.25">
      <c r="A164" s="844" t="s">
        <v>35</v>
      </c>
      <c r="B164" s="938" t="s">
        <v>676</v>
      </c>
      <c r="C164" s="1350">
        <f t="shared" si="121"/>
        <v>0</v>
      </c>
      <c r="D164" s="1351">
        <v>0</v>
      </c>
      <c r="E164" s="1351">
        <v>0</v>
      </c>
      <c r="F164" s="1351">
        <v>0</v>
      </c>
      <c r="G164" s="1352">
        <v>0</v>
      </c>
      <c r="H164" s="1350">
        <f t="shared" si="155"/>
        <v>0</v>
      </c>
      <c r="I164" s="465">
        <v>0</v>
      </c>
      <c r="J164" s="465">
        <v>0</v>
      </c>
      <c r="K164" s="1152">
        <v>0</v>
      </c>
      <c r="L164" s="1154">
        <v>0</v>
      </c>
      <c r="M164" s="605">
        <f t="shared" si="123"/>
        <v>0</v>
      </c>
      <c r="N164" s="1152">
        <v>0</v>
      </c>
      <c r="O164" s="1152">
        <v>0</v>
      </c>
      <c r="P164" s="1152">
        <v>0</v>
      </c>
      <c r="Q164" s="1154">
        <v>0</v>
      </c>
      <c r="R164" s="1336"/>
      <c r="S164" s="804"/>
    </row>
    <row r="165" spans="1:19" ht="24" x14ac:dyDescent="0.25">
      <c r="A165" s="1334">
        <v>4</v>
      </c>
      <c r="B165" s="1456" t="s">
        <v>545</v>
      </c>
      <c r="C165" s="1449">
        <f>SUM(D165:G165)</f>
        <v>2794.6000000000004</v>
      </c>
      <c r="D165" s="1460">
        <f>SUM(D166:D167)</f>
        <v>2794.6000000000004</v>
      </c>
      <c r="E165" s="1460">
        <f t="shared" ref="E165:G165" si="156">SUM(E167)</f>
        <v>0</v>
      </c>
      <c r="F165" s="1460">
        <f t="shared" si="156"/>
        <v>0</v>
      </c>
      <c r="G165" s="1461">
        <f t="shared" si="156"/>
        <v>0</v>
      </c>
      <c r="H165" s="1449">
        <f>SUM(I165:L165)</f>
        <v>2794.6000000000004</v>
      </c>
      <c r="I165" s="1460">
        <f>SUM(I166:I167)</f>
        <v>2794.6000000000004</v>
      </c>
      <c r="J165" s="1460">
        <f t="shared" ref="J165:Q165" si="157">SUM(J167)</f>
        <v>0</v>
      </c>
      <c r="K165" s="1458">
        <f t="shared" si="157"/>
        <v>0</v>
      </c>
      <c r="L165" s="1459">
        <f t="shared" si="157"/>
        <v>0</v>
      </c>
      <c r="M165" s="1449">
        <f>SUM(N165:Q165)</f>
        <v>2725.6400000000003</v>
      </c>
      <c r="N165" s="1460">
        <f>SUM(N166:N167)</f>
        <v>2725.6400000000003</v>
      </c>
      <c r="O165" s="1460">
        <f t="shared" si="157"/>
        <v>0</v>
      </c>
      <c r="P165" s="1460">
        <f t="shared" si="157"/>
        <v>0</v>
      </c>
      <c r="Q165" s="1461">
        <f t="shared" si="157"/>
        <v>0</v>
      </c>
      <c r="R165" s="1336"/>
      <c r="S165" s="804"/>
    </row>
    <row r="166" spans="1:19" ht="24" x14ac:dyDescent="0.25">
      <c r="A166" s="844" t="s">
        <v>50</v>
      </c>
      <c r="B166" s="936" t="s">
        <v>648</v>
      </c>
      <c r="C166" s="579">
        <v>0</v>
      </c>
      <c r="D166" s="465">
        <v>32.299999999999997</v>
      </c>
      <c r="E166" s="465">
        <v>0</v>
      </c>
      <c r="F166" s="465">
        <v>0</v>
      </c>
      <c r="G166" s="1452">
        <v>0</v>
      </c>
      <c r="H166" s="579">
        <v>0</v>
      </c>
      <c r="I166" s="465">
        <v>32.299999999999997</v>
      </c>
      <c r="J166" s="465">
        <v>0</v>
      </c>
      <c r="K166" s="26">
        <v>0</v>
      </c>
      <c r="L166" s="51">
        <v>0</v>
      </c>
      <c r="M166" s="968">
        <f t="shared" ref="M166:M167" si="158">SUM(N166:Q166)</f>
        <v>32.299999999999997</v>
      </c>
      <c r="N166" s="465">
        <v>32.299999999999997</v>
      </c>
      <c r="O166" s="465">
        <v>0</v>
      </c>
      <c r="P166" s="465">
        <v>0</v>
      </c>
      <c r="Q166" s="1452">
        <v>0</v>
      </c>
      <c r="R166" s="1336"/>
      <c r="S166" s="804"/>
    </row>
    <row r="167" spans="1:19" ht="36" x14ac:dyDescent="0.25">
      <c r="A167" s="844" t="s">
        <v>51</v>
      </c>
      <c r="B167" s="938" t="s">
        <v>697</v>
      </c>
      <c r="C167" s="1350">
        <f t="shared" si="121"/>
        <v>2762.3</v>
      </c>
      <c r="D167" s="1351">
        <v>2762.3</v>
      </c>
      <c r="E167" s="1351">
        <v>0</v>
      </c>
      <c r="F167" s="1351">
        <v>0</v>
      </c>
      <c r="G167" s="1352">
        <v>0</v>
      </c>
      <c r="H167" s="1350">
        <f t="shared" ref="H167" si="159">I167+J167+K167</f>
        <v>2762.3</v>
      </c>
      <c r="I167" s="465">
        <v>2762.3</v>
      </c>
      <c r="J167" s="465">
        <v>0</v>
      </c>
      <c r="K167" s="1152">
        <v>0</v>
      </c>
      <c r="L167" s="1154">
        <v>0</v>
      </c>
      <c r="M167" s="968">
        <f t="shared" si="158"/>
        <v>2693.34</v>
      </c>
      <c r="N167" s="465">
        <v>2693.34</v>
      </c>
      <c r="O167" s="465">
        <v>0</v>
      </c>
      <c r="P167" s="465">
        <v>0</v>
      </c>
      <c r="Q167" s="1452">
        <v>0</v>
      </c>
      <c r="R167" s="1336"/>
      <c r="S167" s="804"/>
    </row>
    <row r="168" spans="1:19" ht="24" x14ac:dyDescent="0.25">
      <c r="A168" s="1353">
        <v>5</v>
      </c>
      <c r="B168" s="1462" t="s">
        <v>698</v>
      </c>
      <c r="C168" s="1449">
        <f t="shared" ref="C168" si="160">SUM(D168:G168)</f>
        <v>686</v>
      </c>
      <c r="D168" s="1460">
        <f>SUM(D169)</f>
        <v>611.20000000000005</v>
      </c>
      <c r="E168" s="1460">
        <f t="shared" ref="E168:G168" si="161">SUM(E169)</f>
        <v>74.8</v>
      </c>
      <c r="F168" s="1460">
        <f t="shared" si="161"/>
        <v>0</v>
      </c>
      <c r="G168" s="1461">
        <f t="shared" si="161"/>
        <v>0</v>
      </c>
      <c r="H168" s="1449">
        <f t="shared" ref="H168:H171" si="162">SUM(I168:L168)</f>
        <v>686</v>
      </c>
      <c r="I168" s="1460">
        <f t="shared" ref="I168:L168" si="163">SUM(I169)</f>
        <v>611.20000000000005</v>
      </c>
      <c r="J168" s="1460">
        <v>74.8</v>
      </c>
      <c r="K168" s="1390">
        <f t="shared" si="163"/>
        <v>0</v>
      </c>
      <c r="L168" s="1393">
        <f t="shared" si="163"/>
        <v>0</v>
      </c>
      <c r="M168" s="1449">
        <f>SUM(N168:Q168)</f>
        <v>681.62</v>
      </c>
      <c r="N168" s="1460">
        <f t="shared" ref="N168:Q168" si="164">SUM(N169)</f>
        <v>608.62</v>
      </c>
      <c r="O168" s="1460">
        <f t="shared" si="164"/>
        <v>73</v>
      </c>
      <c r="P168" s="1460">
        <f t="shared" si="164"/>
        <v>0</v>
      </c>
      <c r="Q168" s="1461">
        <f t="shared" si="164"/>
        <v>0</v>
      </c>
      <c r="R168" s="1336"/>
      <c r="S168" s="804"/>
    </row>
    <row r="169" spans="1:19" ht="48" x14ac:dyDescent="0.25">
      <c r="A169" s="844" t="s">
        <v>62</v>
      </c>
      <c r="B169" s="938" t="s">
        <v>699</v>
      </c>
      <c r="C169" s="1350">
        <f>SUM(D169:G169)</f>
        <v>686</v>
      </c>
      <c r="D169" s="1351">
        <v>611.20000000000005</v>
      </c>
      <c r="E169" s="1351">
        <v>74.8</v>
      </c>
      <c r="F169" s="1351">
        <v>0</v>
      </c>
      <c r="G169" s="1352"/>
      <c r="H169" s="1350">
        <f t="shared" si="162"/>
        <v>686</v>
      </c>
      <c r="I169" s="465">
        <v>611.20000000000005</v>
      </c>
      <c r="J169" s="465">
        <v>74.8</v>
      </c>
      <c r="K169" s="1152">
        <v>0</v>
      </c>
      <c r="L169" s="1154">
        <v>0</v>
      </c>
      <c r="M169" s="579">
        <f t="shared" ref="M169:M171" si="165">SUM(N169:Q169)</f>
        <v>681.62</v>
      </c>
      <c r="N169" s="465">
        <v>608.62</v>
      </c>
      <c r="O169" s="465">
        <v>73</v>
      </c>
      <c r="P169" s="465">
        <v>0</v>
      </c>
      <c r="Q169" s="1452">
        <v>0</v>
      </c>
      <c r="R169" s="1336"/>
      <c r="S169" s="804"/>
    </row>
    <row r="170" spans="1:19" ht="29.25" customHeight="1" x14ac:dyDescent="0.25">
      <c r="A170" s="1334" t="s">
        <v>554</v>
      </c>
      <c r="B170" s="1456" t="s">
        <v>720</v>
      </c>
      <c r="C170" s="1449">
        <f t="shared" ref="C170:C171" si="166">SUM(D170:G170)</f>
        <v>2369.7999999999997</v>
      </c>
      <c r="D170" s="1460">
        <f>SUM(D171)</f>
        <v>94.6</v>
      </c>
      <c r="E170" s="1460">
        <f t="shared" ref="E170:G170" si="167">SUM(E171)</f>
        <v>2275.1999999999998</v>
      </c>
      <c r="F170" s="1460">
        <f t="shared" si="167"/>
        <v>0</v>
      </c>
      <c r="G170" s="1461">
        <f t="shared" si="167"/>
        <v>0</v>
      </c>
      <c r="H170" s="1449">
        <f t="shared" si="162"/>
        <v>2369.7999999999997</v>
      </c>
      <c r="I170" s="1460">
        <f t="shared" ref="I170:L170" si="168">SUM(I171)</f>
        <v>94.6</v>
      </c>
      <c r="J170" s="1460">
        <f t="shared" si="168"/>
        <v>2275.1999999999998</v>
      </c>
      <c r="K170" s="1390">
        <f t="shared" si="168"/>
        <v>0</v>
      </c>
      <c r="L170" s="1393">
        <f t="shared" si="168"/>
        <v>0</v>
      </c>
      <c r="M170" s="1449">
        <f t="shared" si="165"/>
        <v>2369.7999999999997</v>
      </c>
      <c r="N170" s="1460">
        <f t="shared" ref="N170:Q170" si="169">SUM(N171)</f>
        <v>94.6</v>
      </c>
      <c r="O170" s="1460">
        <f t="shared" si="169"/>
        <v>2275.1999999999998</v>
      </c>
      <c r="P170" s="1460">
        <f t="shared" si="169"/>
        <v>0</v>
      </c>
      <c r="Q170" s="1461">
        <f t="shared" si="169"/>
        <v>0</v>
      </c>
      <c r="R170" s="1336"/>
      <c r="S170" s="804"/>
    </row>
    <row r="171" spans="1:19" ht="48" x14ac:dyDescent="0.25">
      <c r="A171" s="844" t="s">
        <v>68</v>
      </c>
      <c r="B171" s="938" t="s">
        <v>681</v>
      </c>
      <c r="C171" s="1350">
        <f t="shared" si="166"/>
        <v>2369.7999999999997</v>
      </c>
      <c r="D171" s="1351">
        <v>94.6</v>
      </c>
      <c r="E171" s="1351">
        <v>2275.1999999999998</v>
      </c>
      <c r="F171" s="1351">
        <v>0</v>
      </c>
      <c r="G171" s="1352">
        <v>0</v>
      </c>
      <c r="H171" s="1350">
        <f t="shared" si="162"/>
        <v>2369.7999999999997</v>
      </c>
      <c r="I171" s="465">
        <v>94.6</v>
      </c>
      <c r="J171" s="465">
        <v>2275.1999999999998</v>
      </c>
      <c r="K171" s="1152">
        <v>0</v>
      </c>
      <c r="L171" s="1154">
        <v>0</v>
      </c>
      <c r="M171" s="579">
        <f t="shared" si="165"/>
        <v>2369.7999999999997</v>
      </c>
      <c r="N171" s="465">
        <v>94.6</v>
      </c>
      <c r="O171" s="465">
        <v>2275.1999999999998</v>
      </c>
      <c r="P171" s="465">
        <v>0</v>
      </c>
      <c r="Q171" s="1452">
        <v>0</v>
      </c>
      <c r="R171" s="1336"/>
      <c r="S171" s="804"/>
    </row>
    <row r="172" spans="1:19" x14ac:dyDescent="0.25">
      <c r="A172" s="1334" t="s">
        <v>555</v>
      </c>
      <c r="B172" s="932" t="s">
        <v>682</v>
      </c>
      <c r="C172" s="1347">
        <f>SUM(D172:G172)</f>
        <v>0</v>
      </c>
      <c r="D172" s="1348">
        <f>D173</f>
        <v>0</v>
      </c>
      <c r="E172" s="1348">
        <f t="shared" ref="E172:G172" si="170">E173</f>
        <v>0</v>
      </c>
      <c r="F172" s="1348">
        <f t="shared" si="170"/>
        <v>0</v>
      </c>
      <c r="G172" s="1349">
        <f t="shared" si="170"/>
        <v>0</v>
      </c>
      <c r="H172" s="1347">
        <f>SUM(I172:L172)</f>
        <v>0</v>
      </c>
      <c r="I172" s="1348">
        <f t="shared" ref="I172:L172" si="171">I173</f>
        <v>0</v>
      </c>
      <c r="J172" s="1348">
        <f t="shared" si="171"/>
        <v>0</v>
      </c>
      <c r="K172" s="801">
        <f t="shared" si="171"/>
        <v>0</v>
      </c>
      <c r="L172" s="961">
        <f t="shared" si="171"/>
        <v>0</v>
      </c>
      <c r="M172" s="1347">
        <f>SUM(N172:Q172)</f>
        <v>0</v>
      </c>
      <c r="N172" s="1348">
        <f t="shared" ref="N172:Q172" si="172">N173</f>
        <v>0</v>
      </c>
      <c r="O172" s="1348">
        <f t="shared" si="172"/>
        <v>0</v>
      </c>
      <c r="P172" s="1348">
        <f t="shared" si="172"/>
        <v>0</v>
      </c>
      <c r="Q172" s="1349">
        <f t="shared" si="172"/>
        <v>0</v>
      </c>
      <c r="R172" s="1336"/>
      <c r="S172" s="804"/>
    </row>
    <row r="173" spans="1:19" ht="24" x14ac:dyDescent="0.25">
      <c r="A173" s="844" t="s">
        <v>683</v>
      </c>
      <c r="B173" s="938" t="s">
        <v>684</v>
      </c>
      <c r="C173" s="1350">
        <f t="shared" si="121"/>
        <v>0</v>
      </c>
      <c r="D173" s="1351">
        <v>0</v>
      </c>
      <c r="E173" s="1351">
        <v>0</v>
      </c>
      <c r="F173" s="1351">
        <v>0</v>
      </c>
      <c r="G173" s="1352">
        <v>0</v>
      </c>
      <c r="H173" s="1350">
        <f>I173+J173+K173</f>
        <v>0</v>
      </c>
      <c r="I173" s="465">
        <v>0</v>
      </c>
      <c r="J173" s="465">
        <v>0</v>
      </c>
      <c r="K173" s="1152">
        <v>0</v>
      </c>
      <c r="L173" s="1154">
        <v>0</v>
      </c>
      <c r="M173" s="579">
        <f t="shared" ref="M173" si="173">N173+O173+P173</f>
        <v>0</v>
      </c>
      <c r="N173" s="465">
        <v>0</v>
      </c>
      <c r="O173" s="465">
        <v>0</v>
      </c>
      <c r="P173" s="465">
        <v>0</v>
      </c>
      <c r="Q173" s="1452">
        <v>0</v>
      </c>
      <c r="R173" s="1336"/>
      <c r="S173" s="804"/>
    </row>
    <row r="174" spans="1:19" ht="36" x14ac:dyDescent="0.25">
      <c r="A174" s="1334" t="s">
        <v>556</v>
      </c>
      <c r="B174" s="1456" t="s">
        <v>685</v>
      </c>
      <c r="C174" s="1449">
        <f>SUM(D174:G174)</f>
        <v>1164.78</v>
      </c>
      <c r="D174" s="1460">
        <f>SUM(D175)</f>
        <v>47.7</v>
      </c>
      <c r="E174" s="1460">
        <f>SUM(E175)</f>
        <v>22.38</v>
      </c>
      <c r="F174" s="1460">
        <f t="shared" ref="F174:G174" si="174">SUM(F175)</f>
        <v>1094.7</v>
      </c>
      <c r="G174" s="1461">
        <f t="shared" si="174"/>
        <v>0</v>
      </c>
      <c r="H174" s="1449">
        <f t="shared" ref="H174:H181" si="175">SUM(I174:L174)</f>
        <v>1164.78</v>
      </c>
      <c r="I174" s="1460">
        <f t="shared" ref="I174:L174" si="176">SUM(I175)</f>
        <v>47.7</v>
      </c>
      <c r="J174" s="1460">
        <f t="shared" si="176"/>
        <v>22.38</v>
      </c>
      <c r="K174" s="1460">
        <f t="shared" si="176"/>
        <v>1094.7</v>
      </c>
      <c r="L174" s="1461">
        <f t="shared" si="176"/>
        <v>0</v>
      </c>
      <c r="M174" s="1449">
        <f t="shared" ref="M174:M179" si="177">SUM(N174:Q174)</f>
        <v>1164.8400000000001</v>
      </c>
      <c r="N174" s="1390">
        <f t="shared" ref="N174:Q174" si="178">SUM(N175)</f>
        <v>47.76</v>
      </c>
      <c r="O174" s="1390">
        <f t="shared" si="178"/>
        <v>22.38</v>
      </c>
      <c r="P174" s="1460">
        <f t="shared" si="178"/>
        <v>1094.7</v>
      </c>
      <c r="Q174" s="1461">
        <f t="shared" si="178"/>
        <v>0</v>
      </c>
      <c r="R174" s="1336"/>
      <c r="S174" s="804"/>
    </row>
    <row r="175" spans="1:19" ht="60" x14ac:dyDescent="0.25">
      <c r="A175" s="815" t="s">
        <v>686</v>
      </c>
      <c r="B175" s="938" t="s">
        <v>687</v>
      </c>
      <c r="C175" s="1347">
        <f t="shared" ref="C175" si="179">SUM(D175:G175)</f>
        <v>1164.78</v>
      </c>
      <c r="D175" s="1351">
        <v>47.7</v>
      </c>
      <c r="E175" s="1351">
        <v>22.38</v>
      </c>
      <c r="F175" s="1351">
        <v>1094.7</v>
      </c>
      <c r="G175" s="1352">
        <v>0</v>
      </c>
      <c r="H175" s="1347">
        <f t="shared" si="175"/>
        <v>1164.78</v>
      </c>
      <c r="I175" s="465">
        <v>47.7</v>
      </c>
      <c r="J175" s="465">
        <v>22.38</v>
      </c>
      <c r="K175" s="465">
        <v>1094.7</v>
      </c>
      <c r="L175" s="1452">
        <v>0</v>
      </c>
      <c r="M175" s="968">
        <f t="shared" si="177"/>
        <v>1164.8400000000001</v>
      </c>
      <c r="N175" s="1152">
        <v>47.76</v>
      </c>
      <c r="O175" s="1152">
        <v>22.38</v>
      </c>
      <c r="P175" s="1152">
        <v>1094.7</v>
      </c>
      <c r="Q175" s="1154">
        <v>0</v>
      </c>
      <c r="R175" s="1336"/>
      <c r="S175" s="804"/>
    </row>
    <row r="176" spans="1:19" ht="24" customHeight="1" x14ac:dyDescent="0.25">
      <c r="A176" s="815" t="s">
        <v>704</v>
      </c>
      <c r="B176" s="1447" t="s">
        <v>710</v>
      </c>
      <c r="C176" s="1453">
        <f>SUM(D176:G176)</f>
        <v>2408.6999999999998</v>
      </c>
      <c r="D176" s="1454">
        <f>D177</f>
        <v>0</v>
      </c>
      <c r="E176" s="1454">
        <f t="shared" ref="E176:G180" si="180">E177</f>
        <v>0</v>
      </c>
      <c r="F176" s="1454">
        <v>2408.6999999999998</v>
      </c>
      <c r="G176" s="1455">
        <f t="shared" si="180"/>
        <v>0</v>
      </c>
      <c r="H176" s="1453">
        <f t="shared" si="175"/>
        <v>2408.6999999999998</v>
      </c>
      <c r="I176" s="1454">
        <f t="shared" ref="I176:L180" si="181">I177</f>
        <v>0</v>
      </c>
      <c r="J176" s="1454">
        <f t="shared" si="181"/>
        <v>0</v>
      </c>
      <c r="K176" s="1454">
        <v>2408.6999999999998</v>
      </c>
      <c r="L176" s="1455">
        <f t="shared" si="181"/>
        <v>0</v>
      </c>
      <c r="M176" s="1453">
        <f t="shared" si="177"/>
        <v>2064.15</v>
      </c>
      <c r="N176" s="1454">
        <f t="shared" ref="N176:Q180" si="182">N177</f>
        <v>0</v>
      </c>
      <c r="O176" s="1454">
        <f t="shared" si="182"/>
        <v>0</v>
      </c>
      <c r="P176" s="1454">
        <v>2064.15</v>
      </c>
      <c r="Q176" s="1455"/>
      <c r="R176" s="1336"/>
      <c r="S176" s="1492" t="s">
        <v>725</v>
      </c>
    </row>
    <row r="177" spans="1:19" ht="24" customHeight="1" x14ac:dyDescent="0.25">
      <c r="A177" s="1391" t="s">
        <v>706</v>
      </c>
      <c r="B177" s="601" t="s">
        <v>705</v>
      </c>
      <c r="C177" s="579">
        <f t="shared" ref="C177" si="183">SUM(D177:G177)</f>
        <v>0</v>
      </c>
      <c r="D177" s="465">
        <v>0</v>
      </c>
      <c r="E177" s="465">
        <v>0</v>
      </c>
      <c r="F177" s="465">
        <v>0</v>
      </c>
      <c r="G177" s="1469">
        <v>0</v>
      </c>
      <c r="H177" s="579">
        <f t="shared" si="175"/>
        <v>0</v>
      </c>
      <c r="I177" s="465">
        <v>0</v>
      </c>
      <c r="J177" s="465">
        <v>0</v>
      </c>
      <c r="K177" s="465">
        <v>0</v>
      </c>
      <c r="L177" s="1469"/>
      <c r="M177" s="1448">
        <f t="shared" si="177"/>
        <v>0</v>
      </c>
      <c r="N177" s="1152">
        <v>0</v>
      </c>
      <c r="O177" s="1152">
        <v>0</v>
      </c>
      <c r="P177" s="1152">
        <v>0</v>
      </c>
      <c r="Q177" s="1162"/>
      <c r="R177" s="1336"/>
      <c r="S177" s="804"/>
    </row>
    <row r="178" spans="1:19" ht="26.25" customHeight="1" x14ac:dyDescent="0.25">
      <c r="A178" s="1392">
        <v>10</v>
      </c>
      <c r="B178" s="1397" t="s">
        <v>721</v>
      </c>
      <c r="C178" s="1449">
        <f t="shared" ref="C178:C183" si="184">SUM(D178:G178)</f>
        <v>1975.68</v>
      </c>
      <c r="D178" s="1460">
        <f>D179</f>
        <v>81</v>
      </c>
      <c r="E178" s="1460">
        <f t="shared" si="180"/>
        <v>170.5</v>
      </c>
      <c r="F178" s="1460">
        <f t="shared" si="180"/>
        <v>1724.18</v>
      </c>
      <c r="G178" s="1461">
        <f t="shared" si="180"/>
        <v>0</v>
      </c>
      <c r="H178" s="1449">
        <f t="shared" si="175"/>
        <v>1975.68</v>
      </c>
      <c r="I178" s="1460">
        <f t="shared" si="181"/>
        <v>81</v>
      </c>
      <c r="J178" s="1460">
        <f t="shared" si="181"/>
        <v>170.5</v>
      </c>
      <c r="K178" s="1460">
        <f t="shared" si="181"/>
        <v>1724.18</v>
      </c>
      <c r="L178" s="1461">
        <f t="shared" si="181"/>
        <v>0</v>
      </c>
      <c r="M178" s="1449">
        <f t="shared" si="177"/>
        <v>1567.4</v>
      </c>
      <c r="N178" s="1460">
        <f t="shared" si="182"/>
        <v>61</v>
      </c>
      <c r="O178" s="1460">
        <f t="shared" si="182"/>
        <v>170.5</v>
      </c>
      <c r="P178" s="1460">
        <f t="shared" si="182"/>
        <v>1335.9</v>
      </c>
      <c r="Q178" s="1461">
        <f t="shared" si="182"/>
        <v>0</v>
      </c>
      <c r="R178" s="1335"/>
      <c r="S178" s="804"/>
    </row>
    <row r="179" spans="1:19" ht="24" customHeight="1" x14ac:dyDescent="0.25">
      <c r="A179" s="1391" t="s">
        <v>709</v>
      </c>
      <c r="B179" s="601" t="s">
        <v>722</v>
      </c>
      <c r="C179" s="1350">
        <f t="shared" si="184"/>
        <v>1975.68</v>
      </c>
      <c r="D179" s="465">
        <v>81</v>
      </c>
      <c r="E179" s="465">
        <v>170.5</v>
      </c>
      <c r="F179" s="465">
        <v>1724.18</v>
      </c>
      <c r="G179" s="1452">
        <v>0</v>
      </c>
      <c r="H179" s="579">
        <f t="shared" si="175"/>
        <v>1975.68</v>
      </c>
      <c r="I179" s="465">
        <v>81</v>
      </c>
      <c r="J179" s="465">
        <v>170.5</v>
      </c>
      <c r="K179" s="465">
        <v>1724.18</v>
      </c>
      <c r="L179" s="1452">
        <v>0</v>
      </c>
      <c r="M179" s="968">
        <f t="shared" si="177"/>
        <v>1567.4</v>
      </c>
      <c r="N179" s="1152">
        <v>61</v>
      </c>
      <c r="O179" s="1152">
        <v>170.5</v>
      </c>
      <c r="P179" s="1152">
        <v>1335.9</v>
      </c>
      <c r="Q179" s="1154">
        <v>0</v>
      </c>
      <c r="R179" s="1335"/>
      <c r="S179" s="804"/>
    </row>
    <row r="180" spans="1:19" ht="24" customHeight="1" x14ac:dyDescent="0.25">
      <c r="A180" s="1463" t="s">
        <v>724</v>
      </c>
      <c r="B180" s="1397" t="s">
        <v>723</v>
      </c>
      <c r="C180" s="1449">
        <f t="shared" si="184"/>
        <v>641.29999999999995</v>
      </c>
      <c r="D180" s="1460">
        <f>D181</f>
        <v>26.3</v>
      </c>
      <c r="E180" s="1460">
        <f t="shared" si="180"/>
        <v>615</v>
      </c>
      <c r="F180" s="1460">
        <f t="shared" si="180"/>
        <v>0</v>
      </c>
      <c r="G180" s="1461">
        <f t="shared" si="180"/>
        <v>0</v>
      </c>
      <c r="H180" s="1449">
        <f t="shared" ref="H180" si="185">SUM(I180:L180)</f>
        <v>641.29999999999995</v>
      </c>
      <c r="I180" s="1460">
        <f t="shared" si="181"/>
        <v>26.3</v>
      </c>
      <c r="J180" s="1460">
        <f t="shared" si="181"/>
        <v>615</v>
      </c>
      <c r="K180" s="1460">
        <f t="shared" si="181"/>
        <v>0</v>
      </c>
      <c r="L180" s="1461">
        <f t="shared" si="181"/>
        <v>0</v>
      </c>
      <c r="M180" s="1449">
        <f t="shared" ref="M180:M181" si="186">SUM(N180:Q180)</f>
        <v>634.20000000000005</v>
      </c>
      <c r="N180" s="1460">
        <f t="shared" si="182"/>
        <v>19.2</v>
      </c>
      <c r="O180" s="1460">
        <f t="shared" si="182"/>
        <v>615</v>
      </c>
      <c r="P180" s="1460">
        <f t="shared" si="182"/>
        <v>0</v>
      </c>
      <c r="Q180" s="1461">
        <f t="shared" si="182"/>
        <v>0</v>
      </c>
      <c r="R180" s="1335"/>
      <c r="S180" s="804"/>
    </row>
    <row r="181" spans="1:19" ht="24" customHeight="1" x14ac:dyDescent="0.25">
      <c r="A181" s="1391"/>
      <c r="B181" s="601" t="s">
        <v>722</v>
      </c>
      <c r="C181" s="1350">
        <f t="shared" si="184"/>
        <v>641.29999999999995</v>
      </c>
      <c r="D181" s="465">
        <v>26.3</v>
      </c>
      <c r="E181" s="465">
        <v>615</v>
      </c>
      <c r="F181" s="465"/>
      <c r="G181" s="1452"/>
      <c r="H181" s="579">
        <f t="shared" si="175"/>
        <v>641.29999999999995</v>
      </c>
      <c r="I181" s="465">
        <v>26.3</v>
      </c>
      <c r="J181" s="465">
        <v>615</v>
      </c>
      <c r="K181" s="465"/>
      <c r="L181" s="1452"/>
      <c r="M181" s="605">
        <f t="shared" si="186"/>
        <v>634.20000000000005</v>
      </c>
      <c r="N181" s="1152">
        <v>19.2</v>
      </c>
      <c r="O181" s="1152">
        <v>615</v>
      </c>
      <c r="P181" s="1152"/>
      <c r="Q181" s="1154"/>
      <c r="R181" s="1335"/>
      <c r="S181" s="804"/>
    </row>
    <row r="182" spans="1:19" ht="36" x14ac:dyDescent="0.25">
      <c r="A182" s="1384"/>
      <c r="B182" s="134" t="s">
        <v>688</v>
      </c>
      <c r="C182" s="577">
        <f t="shared" si="184"/>
        <v>414.2</v>
      </c>
      <c r="D182" s="463">
        <f>D183+D186+D189</f>
        <v>414.2</v>
      </c>
      <c r="E182" s="463">
        <f t="shared" ref="E182:G182" si="187">E183+E186+E189</f>
        <v>0</v>
      </c>
      <c r="F182" s="463">
        <f t="shared" si="187"/>
        <v>0</v>
      </c>
      <c r="G182" s="463">
        <f t="shared" si="187"/>
        <v>0</v>
      </c>
      <c r="H182" s="577">
        <f>SUM(I182:L182)</f>
        <v>414.2</v>
      </c>
      <c r="I182" s="463">
        <f>I183+I186+I189</f>
        <v>414.2</v>
      </c>
      <c r="J182" s="463">
        <f t="shared" ref="J182:L182" si="188">J183+J186+J189</f>
        <v>0</v>
      </c>
      <c r="K182" s="463">
        <f t="shared" si="188"/>
        <v>0</v>
      </c>
      <c r="L182" s="463">
        <f t="shared" si="188"/>
        <v>0</v>
      </c>
      <c r="M182" s="603">
        <f>SUM(N182:Q182)</f>
        <v>340.84</v>
      </c>
      <c r="N182" s="462">
        <f>N183+N186+N189</f>
        <v>340.84</v>
      </c>
      <c r="O182" s="462">
        <f t="shared" ref="O182:Q182" si="189">O183+O186+O189</f>
        <v>0</v>
      </c>
      <c r="P182" s="462">
        <f t="shared" si="189"/>
        <v>0</v>
      </c>
      <c r="Q182" s="462">
        <f t="shared" si="189"/>
        <v>0</v>
      </c>
      <c r="R182" s="956">
        <f>M182/C182*100</f>
        <v>82.288749396426837</v>
      </c>
      <c r="S182" s="804"/>
    </row>
    <row r="183" spans="1:19" ht="24" x14ac:dyDescent="0.25">
      <c r="A183" s="1354" t="s">
        <v>170</v>
      </c>
      <c r="B183" s="932" t="s">
        <v>689</v>
      </c>
      <c r="C183" s="1347">
        <f t="shared" si="184"/>
        <v>0</v>
      </c>
      <c r="D183" s="1348">
        <f>SUM(D184:D185)</f>
        <v>0</v>
      </c>
      <c r="E183" s="1351">
        <f t="shared" ref="E183:G183" si="190">SUM(E184:E185)</f>
        <v>0</v>
      </c>
      <c r="F183" s="1351">
        <f t="shared" si="190"/>
        <v>0</v>
      </c>
      <c r="G183" s="1352">
        <f t="shared" si="190"/>
        <v>0</v>
      </c>
      <c r="H183" s="1347">
        <f>SUM(I183:L183)</f>
        <v>0</v>
      </c>
      <c r="I183" s="1348">
        <f t="shared" ref="I183:L183" si="191">SUM(I184:I185)</f>
        <v>0</v>
      </c>
      <c r="J183" s="1351">
        <f t="shared" si="191"/>
        <v>0</v>
      </c>
      <c r="K183" s="1351">
        <f t="shared" si="191"/>
        <v>0</v>
      </c>
      <c r="L183" s="1352">
        <f t="shared" si="191"/>
        <v>0</v>
      </c>
      <c r="M183" s="944">
        <f>SUM(N183:Q183)</f>
        <v>0</v>
      </c>
      <c r="N183" s="801">
        <f t="shared" ref="N183:Q183" si="192">SUM(N184:N185)</f>
        <v>0</v>
      </c>
      <c r="O183" s="802">
        <f t="shared" si="192"/>
        <v>0</v>
      </c>
      <c r="P183" s="802">
        <f t="shared" si="192"/>
        <v>0</v>
      </c>
      <c r="Q183" s="962">
        <f t="shared" si="192"/>
        <v>0</v>
      </c>
      <c r="R183" s="957"/>
      <c r="S183" s="804"/>
    </row>
    <row r="184" spans="1:19" ht="36" x14ac:dyDescent="0.25">
      <c r="A184" s="815" t="s">
        <v>26</v>
      </c>
      <c r="B184" s="938" t="s">
        <v>642</v>
      </c>
      <c r="C184" s="1350">
        <f t="shared" ref="C184" si="193">D184+E184+F184</f>
        <v>0</v>
      </c>
      <c r="D184" s="1351">
        <v>0</v>
      </c>
      <c r="E184" s="1351">
        <v>0</v>
      </c>
      <c r="F184" s="1351">
        <v>0</v>
      </c>
      <c r="G184" s="1352">
        <v>0</v>
      </c>
      <c r="H184" s="1350">
        <f t="shared" ref="H184" si="194">I184+J184+K184</f>
        <v>0</v>
      </c>
      <c r="I184" s="1351">
        <v>0</v>
      </c>
      <c r="J184" s="1351">
        <v>0</v>
      </c>
      <c r="K184" s="1351">
        <v>0</v>
      </c>
      <c r="L184" s="1352">
        <v>0</v>
      </c>
      <c r="M184" s="945">
        <f t="shared" ref="M184" si="195">N184+O184+P184</f>
        <v>0</v>
      </c>
      <c r="N184" s="802">
        <v>0</v>
      </c>
      <c r="O184" s="802">
        <v>0</v>
      </c>
      <c r="P184" s="802">
        <v>0</v>
      </c>
      <c r="Q184" s="962">
        <v>0</v>
      </c>
      <c r="R184" s="957"/>
      <c r="S184" s="804"/>
    </row>
    <row r="185" spans="1:19" ht="24" x14ac:dyDescent="0.25">
      <c r="A185" s="815" t="s">
        <v>27</v>
      </c>
      <c r="B185" s="939" t="s">
        <v>643</v>
      </c>
      <c r="C185" s="1350">
        <f>D185+E185+F185</f>
        <v>0</v>
      </c>
      <c r="D185" s="1351">
        <v>0</v>
      </c>
      <c r="E185" s="1351">
        <v>0</v>
      </c>
      <c r="F185" s="1351">
        <v>0</v>
      </c>
      <c r="G185" s="1352">
        <v>0</v>
      </c>
      <c r="H185" s="1350">
        <f>I185+J185+K185</f>
        <v>0</v>
      </c>
      <c r="I185" s="1351">
        <v>0</v>
      </c>
      <c r="J185" s="1351">
        <v>0</v>
      </c>
      <c r="K185" s="1351">
        <v>0</v>
      </c>
      <c r="L185" s="1352">
        <v>0</v>
      </c>
      <c r="M185" s="945">
        <f>N185+O185+P185</f>
        <v>0</v>
      </c>
      <c r="N185" s="802">
        <v>0</v>
      </c>
      <c r="O185" s="802">
        <v>0</v>
      </c>
      <c r="P185" s="802">
        <v>0</v>
      </c>
      <c r="Q185" s="962">
        <v>0</v>
      </c>
      <c r="R185" s="958"/>
      <c r="S185" s="804"/>
    </row>
    <row r="186" spans="1:19" ht="24" x14ac:dyDescent="0.25">
      <c r="A186" s="1354" t="s">
        <v>171</v>
      </c>
      <c r="B186" s="1462" t="s">
        <v>646</v>
      </c>
      <c r="C186" s="1449">
        <f>SUM(D186:G186)</f>
        <v>364.2</v>
      </c>
      <c r="D186" s="1460">
        <f>SUM(D187:D188)</f>
        <v>364.2</v>
      </c>
      <c r="E186" s="1460">
        <f t="shared" ref="E186:G186" si="196">SUM(E187:E188)</f>
        <v>0</v>
      </c>
      <c r="F186" s="1460">
        <f t="shared" si="196"/>
        <v>0</v>
      </c>
      <c r="G186" s="1460">
        <f t="shared" si="196"/>
        <v>0</v>
      </c>
      <c r="H186" s="1449">
        <f>SUM(I186:L186)</f>
        <v>364.2</v>
      </c>
      <c r="I186" s="1460">
        <f>SUM(I187:I188)</f>
        <v>364.2</v>
      </c>
      <c r="J186" s="1460">
        <f t="shared" ref="J186:L186" si="197">SUM(J187:J188)</f>
        <v>0</v>
      </c>
      <c r="K186" s="1460">
        <f t="shared" si="197"/>
        <v>0</v>
      </c>
      <c r="L186" s="1460">
        <f t="shared" si="197"/>
        <v>0</v>
      </c>
      <c r="M186" s="1457">
        <f>SUM(N186:Q186)</f>
        <v>340.84</v>
      </c>
      <c r="N186" s="1390">
        <f>SUM(N187:N188)</f>
        <v>340.84</v>
      </c>
      <c r="O186" s="1390">
        <f t="shared" ref="O186:Q186" si="198">SUM(O187:O188)</f>
        <v>0</v>
      </c>
      <c r="P186" s="1390">
        <f t="shared" si="198"/>
        <v>0</v>
      </c>
      <c r="Q186" s="1390">
        <f t="shared" si="198"/>
        <v>0</v>
      </c>
      <c r="R186" s="958"/>
      <c r="S186" s="804"/>
    </row>
    <row r="187" spans="1:19" ht="24" x14ac:dyDescent="0.25">
      <c r="A187" s="815" t="s">
        <v>34</v>
      </c>
      <c r="B187" s="938" t="s">
        <v>648</v>
      </c>
      <c r="C187" s="1350">
        <f t="shared" ref="C187:C188" si="199">D187+E187+F187</f>
        <v>25.2</v>
      </c>
      <c r="D187" s="1351">
        <v>25.2</v>
      </c>
      <c r="E187" s="1351">
        <v>0</v>
      </c>
      <c r="F187" s="1351">
        <v>0</v>
      </c>
      <c r="G187" s="1352">
        <v>0</v>
      </c>
      <c r="H187" s="1350">
        <f t="shared" ref="H187:H188" si="200">I187+J187+K187</f>
        <v>25.2</v>
      </c>
      <c r="I187" s="1351">
        <v>25.2</v>
      </c>
      <c r="J187" s="1351">
        <v>0</v>
      </c>
      <c r="K187" s="1351">
        <v>0</v>
      </c>
      <c r="L187" s="1352">
        <v>0</v>
      </c>
      <c r="M187" s="945">
        <f t="shared" ref="M187:M188" si="201">N187+O187+P187</f>
        <v>25.2</v>
      </c>
      <c r="N187" s="802">
        <v>25.2</v>
      </c>
      <c r="O187" s="802">
        <v>0</v>
      </c>
      <c r="P187" s="802">
        <v>0</v>
      </c>
      <c r="Q187" s="962">
        <v>0</v>
      </c>
      <c r="R187" s="958"/>
      <c r="S187" s="804"/>
    </row>
    <row r="188" spans="1:19" ht="36" x14ac:dyDescent="0.25">
      <c r="A188" s="815" t="s">
        <v>115</v>
      </c>
      <c r="B188" s="939" t="s">
        <v>647</v>
      </c>
      <c r="C188" s="1350">
        <f t="shared" si="199"/>
        <v>339</v>
      </c>
      <c r="D188" s="1351">
        <v>339</v>
      </c>
      <c r="E188" s="1351">
        <v>0</v>
      </c>
      <c r="F188" s="1351">
        <v>0</v>
      </c>
      <c r="G188" s="1352">
        <v>0</v>
      </c>
      <c r="H188" s="1350">
        <f t="shared" si="200"/>
        <v>339</v>
      </c>
      <c r="I188" s="1351">
        <v>339</v>
      </c>
      <c r="J188" s="1351">
        <v>0</v>
      </c>
      <c r="K188" s="1351">
        <v>0</v>
      </c>
      <c r="L188" s="1352">
        <v>0</v>
      </c>
      <c r="M188" s="945">
        <f t="shared" si="201"/>
        <v>315.64</v>
      </c>
      <c r="N188" s="802">
        <v>315.64</v>
      </c>
      <c r="O188" s="802">
        <v>0</v>
      </c>
      <c r="P188" s="802">
        <v>0</v>
      </c>
      <c r="Q188" s="962">
        <v>0</v>
      </c>
      <c r="R188" s="958"/>
      <c r="S188" s="804"/>
    </row>
    <row r="189" spans="1:19" x14ac:dyDescent="0.25">
      <c r="A189" s="815">
        <v>3</v>
      </c>
      <c r="B189" s="1397" t="s">
        <v>707</v>
      </c>
      <c r="C189" s="1449">
        <f>SUM(D189:G189)</f>
        <v>50</v>
      </c>
      <c r="D189" s="1460">
        <f>D190</f>
        <v>50</v>
      </c>
      <c r="E189" s="1460">
        <f t="shared" ref="E189:G189" si="202">E190</f>
        <v>0</v>
      </c>
      <c r="F189" s="1460">
        <f t="shared" si="202"/>
        <v>0</v>
      </c>
      <c r="G189" s="1461">
        <f t="shared" si="202"/>
        <v>0</v>
      </c>
      <c r="H189" s="1449">
        <f>SUM(I189:L189)</f>
        <v>50</v>
      </c>
      <c r="I189" s="1460">
        <f t="shared" ref="I189:L189" si="203">I190</f>
        <v>50</v>
      </c>
      <c r="J189" s="1460">
        <f t="shared" si="203"/>
        <v>0</v>
      </c>
      <c r="K189" s="1460">
        <f t="shared" si="203"/>
        <v>0</v>
      </c>
      <c r="L189" s="1461">
        <f t="shared" si="203"/>
        <v>0</v>
      </c>
      <c r="M189" s="1449">
        <f>SUM(N189:Q189)</f>
        <v>0</v>
      </c>
      <c r="N189" s="1460">
        <f t="shared" ref="N189:Q189" si="204">N190</f>
        <v>0</v>
      </c>
      <c r="O189" s="1460">
        <f t="shared" si="204"/>
        <v>0</v>
      </c>
      <c r="P189" s="1460">
        <f t="shared" si="204"/>
        <v>0</v>
      </c>
      <c r="Q189" s="1461">
        <f t="shared" si="204"/>
        <v>0</v>
      </c>
      <c r="R189" s="958"/>
      <c r="S189" s="804"/>
    </row>
    <row r="190" spans="1:19" ht="24" x14ac:dyDescent="0.25">
      <c r="A190" s="815"/>
      <c r="B190" s="601" t="s">
        <v>708</v>
      </c>
      <c r="C190" s="579">
        <f t="shared" ref="C190" si="205">SUM(D190:G190)</f>
        <v>50</v>
      </c>
      <c r="D190" s="465">
        <v>50</v>
      </c>
      <c r="E190" s="465">
        <v>0</v>
      </c>
      <c r="F190" s="465">
        <v>0</v>
      </c>
      <c r="G190" s="1452">
        <v>0</v>
      </c>
      <c r="H190" s="579">
        <f>SUM(I190:L190)</f>
        <v>50</v>
      </c>
      <c r="I190" s="465">
        <v>50</v>
      </c>
      <c r="J190" s="1351">
        <v>0</v>
      </c>
      <c r="K190" s="1351">
        <v>0</v>
      </c>
      <c r="L190" s="1352">
        <v>0</v>
      </c>
      <c r="M190" s="1347">
        <f>SUM(N190:Q190)</f>
        <v>0</v>
      </c>
      <c r="N190" s="802">
        <v>0</v>
      </c>
      <c r="O190" s="802">
        <v>0</v>
      </c>
      <c r="P190" s="802">
        <v>0</v>
      </c>
      <c r="Q190" s="962">
        <v>0</v>
      </c>
      <c r="R190" s="958"/>
      <c r="S190" s="804"/>
    </row>
    <row r="191" spans="1:19" ht="36" x14ac:dyDescent="0.25">
      <c r="A191" s="841"/>
      <c r="B191" s="134" t="s">
        <v>690</v>
      </c>
      <c r="C191" s="577">
        <f>SUM(D191:G191)</f>
        <v>4772.3</v>
      </c>
      <c r="D191" s="463">
        <f>SUM(D192)</f>
        <v>1693.5</v>
      </c>
      <c r="E191" s="463">
        <f t="shared" ref="E191:G191" si="206">SUM(E192)</f>
        <v>3078.8</v>
      </c>
      <c r="F191" s="463">
        <f t="shared" si="206"/>
        <v>0</v>
      </c>
      <c r="G191" s="571">
        <f t="shared" si="206"/>
        <v>0</v>
      </c>
      <c r="H191" s="577">
        <f>SUM(I191:L191)</f>
        <v>4772.3</v>
      </c>
      <c r="I191" s="463">
        <f t="shared" ref="I191:L191" si="207">SUM(I192)</f>
        <v>1693.5</v>
      </c>
      <c r="J191" s="463">
        <f t="shared" si="207"/>
        <v>3078.8</v>
      </c>
      <c r="K191" s="463">
        <f t="shared" si="207"/>
        <v>0</v>
      </c>
      <c r="L191" s="571">
        <f t="shared" si="207"/>
        <v>0</v>
      </c>
      <c r="M191" s="577">
        <f>SUM(N191:Q191)</f>
        <v>3655.7200000000003</v>
      </c>
      <c r="N191" s="462">
        <f t="shared" ref="N191:Q191" si="208">SUM(N192)</f>
        <v>1693.01</v>
      </c>
      <c r="O191" s="462">
        <f t="shared" si="208"/>
        <v>1962.71</v>
      </c>
      <c r="P191" s="462">
        <f t="shared" si="208"/>
        <v>0</v>
      </c>
      <c r="Q191" s="960">
        <f t="shared" si="208"/>
        <v>0</v>
      </c>
      <c r="R191" s="341">
        <f>M191/C191*100</f>
        <v>76.602895878297687</v>
      </c>
      <c r="S191" s="804"/>
    </row>
    <row r="192" spans="1:19" x14ac:dyDescent="0.25">
      <c r="A192" s="1334" t="s">
        <v>170</v>
      </c>
      <c r="B192" s="1456" t="s">
        <v>691</v>
      </c>
      <c r="C192" s="1449">
        <f>SUM(D192:G192)</f>
        <v>4772.3</v>
      </c>
      <c r="D192" s="1460">
        <f>SUM(D193:D194)</f>
        <v>1693.5</v>
      </c>
      <c r="E192" s="1460">
        <f t="shared" ref="E192:G192" si="209">SUM(E193:E194)</f>
        <v>3078.8</v>
      </c>
      <c r="F192" s="1460">
        <f t="shared" si="209"/>
        <v>0</v>
      </c>
      <c r="G192" s="1461">
        <f t="shared" si="209"/>
        <v>0</v>
      </c>
      <c r="H192" s="1449">
        <f>SUM(I192:L192)</f>
        <v>4772.3</v>
      </c>
      <c r="I192" s="1460">
        <f t="shared" ref="I192:L192" si="210">SUM(I193:I194)</f>
        <v>1693.5</v>
      </c>
      <c r="J192" s="1460">
        <f t="shared" si="210"/>
        <v>3078.8</v>
      </c>
      <c r="K192" s="1460">
        <f t="shared" si="210"/>
        <v>0</v>
      </c>
      <c r="L192" s="1461">
        <f t="shared" si="210"/>
        <v>0</v>
      </c>
      <c r="M192" s="1449">
        <f>SUM(N192:Q192)</f>
        <v>3655.7200000000003</v>
      </c>
      <c r="N192" s="1390">
        <f t="shared" ref="N192:Q192" si="211">SUM(N193:N194)</f>
        <v>1693.01</v>
      </c>
      <c r="O192" s="1390">
        <f t="shared" si="211"/>
        <v>1962.71</v>
      </c>
      <c r="P192" s="1390">
        <f t="shared" si="211"/>
        <v>0</v>
      </c>
      <c r="Q192" s="1393">
        <f t="shared" si="211"/>
        <v>0</v>
      </c>
      <c r="R192" s="958"/>
      <c r="S192" s="804"/>
    </row>
    <row r="193" spans="1:19" ht="36.75" x14ac:dyDescent="0.25">
      <c r="A193" s="844" t="s">
        <v>26</v>
      </c>
      <c r="B193" s="1064" t="s">
        <v>692</v>
      </c>
      <c r="C193" s="1470">
        <f t="shared" ref="C193:C194" si="212">D193+E193+F193</f>
        <v>4772.3</v>
      </c>
      <c r="D193" s="1471">
        <v>1693.5</v>
      </c>
      <c r="E193" s="1471">
        <v>3078.8</v>
      </c>
      <c r="F193" s="1471">
        <v>0</v>
      </c>
      <c r="G193" s="1472">
        <v>0</v>
      </c>
      <c r="H193" s="1470">
        <f t="shared" ref="H193:H194" si="213">I193+J193+K193</f>
        <v>4772.3</v>
      </c>
      <c r="I193" s="1471">
        <v>1693.5</v>
      </c>
      <c r="J193" s="1471">
        <v>3078.8</v>
      </c>
      <c r="K193" s="1471">
        <v>0</v>
      </c>
      <c r="L193" s="1472">
        <v>0</v>
      </c>
      <c r="M193" s="1399">
        <f t="shared" ref="M193:M194" si="214">N193+O193+P193</f>
        <v>3655.7200000000003</v>
      </c>
      <c r="N193" s="1356">
        <v>1693.01</v>
      </c>
      <c r="O193" s="1356">
        <v>1962.71</v>
      </c>
      <c r="P193" s="1356">
        <v>0</v>
      </c>
      <c r="Q193" s="1357">
        <v>0</v>
      </c>
      <c r="R193" s="1358"/>
      <c r="S193" s="804"/>
    </row>
    <row r="194" spans="1:19" ht="24.75" x14ac:dyDescent="0.25">
      <c r="A194" s="844" t="s">
        <v>27</v>
      </c>
      <c r="B194" s="1064" t="s">
        <v>693</v>
      </c>
      <c r="C194" s="1470">
        <f t="shared" si="212"/>
        <v>0</v>
      </c>
      <c r="D194" s="1471">
        <v>0</v>
      </c>
      <c r="E194" s="1436"/>
      <c r="F194" s="1471">
        <v>0</v>
      </c>
      <c r="G194" s="1472">
        <v>0</v>
      </c>
      <c r="H194" s="1470">
        <f t="shared" si="213"/>
        <v>0</v>
      </c>
      <c r="I194" s="1471">
        <v>0</v>
      </c>
      <c r="J194" s="1436"/>
      <c r="K194" s="1471">
        <v>0</v>
      </c>
      <c r="L194" s="1472">
        <v>0</v>
      </c>
      <c r="M194" s="1355">
        <f t="shared" si="214"/>
        <v>0</v>
      </c>
      <c r="N194" s="1356">
        <v>0</v>
      </c>
      <c r="O194" s="1356">
        <v>0</v>
      </c>
      <c r="P194" s="1356">
        <v>0</v>
      </c>
      <c r="Q194" s="1357">
        <v>0</v>
      </c>
      <c r="R194" s="1358"/>
      <c r="S194" s="804"/>
    </row>
    <row r="195" spans="1:19" ht="15.75" thickBot="1" x14ac:dyDescent="0.3">
      <c r="A195" s="1362"/>
      <c r="B195" s="1363" t="s">
        <v>131</v>
      </c>
      <c r="C195" s="1364">
        <f>SUM(D195:G195)</f>
        <v>336555.09</v>
      </c>
      <c r="D195" s="1365">
        <f>D127+D138+D153+D182+D191</f>
        <v>92915.53</v>
      </c>
      <c r="E195" s="1366">
        <f>E127+E138+E153+E182+E191</f>
        <v>238411.97999999998</v>
      </c>
      <c r="F195" s="1366">
        <f>F127+F138+F153+F182+F191</f>
        <v>5227.58</v>
      </c>
      <c r="G195" s="1363">
        <f>G127+G138+G153+G182+G191</f>
        <v>0</v>
      </c>
      <c r="H195" s="1367">
        <f>SUM(I195:L195)</f>
        <v>336555.09</v>
      </c>
      <c r="I195" s="1366">
        <f>I127+I138+I153+I182+I191</f>
        <v>92915.53</v>
      </c>
      <c r="J195" s="1366">
        <f>J127+J138+J153+J182+J191</f>
        <v>238411.97999999998</v>
      </c>
      <c r="K195" s="1366">
        <f>K127+K138+K153+K182+K191</f>
        <v>5227.58</v>
      </c>
      <c r="L195" s="1363">
        <f>L127+L138+L153+L182+L191</f>
        <v>0</v>
      </c>
      <c r="M195" s="1364">
        <f>SUM(N195:Q195)</f>
        <v>316731.51</v>
      </c>
      <c r="N195" s="1365">
        <f>N127+N138+N153+N182+N191</f>
        <v>91617.040000000008</v>
      </c>
      <c r="O195" s="1365">
        <f>O127+O138+O153+O182+O191</f>
        <v>220619.72</v>
      </c>
      <c r="P195" s="1365">
        <f>P127+P138+P153+P182+P191</f>
        <v>4494.75</v>
      </c>
      <c r="Q195" s="1368">
        <f>Q127+Q138+Q153+Q182+Q191</f>
        <v>0</v>
      </c>
      <c r="R195" s="1369">
        <f>M195/C195*100</f>
        <v>94.109855833706149</v>
      </c>
      <c r="S195" s="804"/>
    </row>
    <row r="196" spans="1:19" ht="19.5" thickBot="1" x14ac:dyDescent="0.3">
      <c r="A196" s="1555" t="s">
        <v>346</v>
      </c>
      <c r="B196" s="1556"/>
      <c r="C196" s="1556"/>
      <c r="D196" s="1556"/>
      <c r="E196" s="1556"/>
      <c r="F196" s="1556"/>
      <c r="G196" s="1556"/>
      <c r="H196" s="1556"/>
      <c r="I196" s="1556"/>
      <c r="J196" s="1556"/>
      <c r="K196" s="1556"/>
      <c r="L196" s="1556"/>
      <c r="M196" s="1556"/>
      <c r="N196" s="1556"/>
      <c r="O196" s="1556"/>
      <c r="P196" s="1556"/>
      <c r="Q196" s="1556"/>
      <c r="R196" s="1559"/>
      <c r="S196" s="1375"/>
    </row>
    <row r="197" spans="1:19" ht="36" x14ac:dyDescent="0.25">
      <c r="A197" s="1370" t="s">
        <v>170</v>
      </c>
      <c r="B197" s="1371" t="s">
        <v>456</v>
      </c>
      <c r="C197" s="1312">
        <v>0</v>
      </c>
      <c r="D197" s="1313">
        <v>0</v>
      </c>
      <c r="E197" s="1313">
        <v>0</v>
      </c>
      <c r="F197" s="1313">
        <v>0</v>
      </c>
      <c r="G197" s="1314">
        <v>0</v>
      </c>
      <c r="H197" s="1312">
        <v>0</v>
      </c>
      <c r="I197" s="1313">
        <v>0</v>
      </c>
      <c r="J197" s="1313">
        <v>0</v>
      </c>
      <c r="K197" s="1313">
        <v>0</v>
      </c>
      <c r="L197" s="1314">
        <v>0</v>
      </c>
      <c r="M197" s="1312">
        <v>0</v>
      </c>
      <c r="N197" s="1313">
        <v>0</v>
      </c>
      <c r="O197" s="1313">
        <v>0</v>
      </c>
      <c r="P197" s="1313">
        <v>0</v>
      </c>
      <c r="Q197" s="1314">
        <v>0</v>
      </c>
      <c r="R197" s="1372"/>
      <c r="S197" s="804" t="s">
        <v>368</v>
      </c>
    </row>
    <row r="198" spans="1:19" ht="36.75" x14ac:dyDescent="0.25">
      <c r="A198" s="1334" t="s">
        <v>171</v>
      </c>
      <c r="B198" s="1373" t="s">
        <v>457</v>
      </c>
      <c r="C198" s="1264">
        <v>0</v>
      </c>
      <c r="D198" s="1265">
        <v>0</v>
      </c>
      <c r="E198" s="1265">
        <v>0</v>
      </c>
      <c r="F198" s="1265">
        <v>0</v>
      </c>
      <c r="G198" s="1266">
        <v>0</v>
      </c>
      <c r="H198" s="1264">
        <v>0</v>
      </c>
      <c r="I198" s="1265">
        <v>0</v>
      </c>
      <c r="J198" s="1265">
        <v>0</v>
      </c>
      <c r="K198" s="1265">
        <v>0</v>
      </c>
      <c r="L198" s="1266">
        <v>0</v>
      </c>
      <c r="M198" s="1264">
        <v>0</v>
      </c>
      <c r="N198" s="1265">
        <v>0</v>
      </c>
      <c r="O198" s="1265">
        <v>0</v>
      </c>
      <c r="P198" s="1265">
        <v>0</v>
      </c>
      <c r="Q198" s="1266">
        <v>0</v>
      </c>
      <c r="R198" s="1374"/>
      <c r="S198" s="804"/>
    </row>
    <row r="199" spans="1:19" ht="36.75" x14ac:dyDescent="0.25">
      <c r="A199" s="1334" t="s">
        <v>398</v>
      </c>
      <c r="B199" s="1373" t="s">
        <v>458</v>
      </c>
      <c r="C199" s="1264">
        <v>0</v>
      </c>
      <c r="D199" s="1265">
        <v>0</v>
      </c>
      <c r="E199" s="1265">
        <v>0</v>
      </c>
      <c r="F199" s="1265">
        <v>0</v>
      </c>
      <c r="G199" s="1266">
        <v>0</v>
      </c>
      <c r="H199" s="1264">
        <v>0</v>
      </c>
      <c r="I199" s="1265">
        <v>0</v>
      </c>
      <c r="J199" s="1265">
        <v>0</v>
      </c>
      <c r="K199" s="1265">
        <v>0</v>
      </c>
      <c r="L199" s="1266">
        <v>0</v>
      </c>
      <c r="M199" s="1264">
        <v>0</v>
      </c>
      <c r="N199" s="1265">
        <v>0</v>
      </c>
      <c r="O199" s="1265">
        <v>0</v>
      </c>
      <c r="P199" s="1265">
        <v>0</v>
      </c>
      <c r="Q199" s="1266">
        <v>0</v>
      </c>
      <c r="R199" s="1374"/>
      <c r="S199" s="804"/>
    </row>
    <row r="200" spans="1:19" ht="36.75" x14ac:dyDescent="0.25">
      <c r="A200" s="1334" t="s">
        <v>389</v>
      </c>
      <c r="B200" s="1373" t="s">
        <v>459</v>
      </c>
      <c r="C200" s="1264">
        <v>0</v>
      </c>
      <c r="D200" s="1265">
        <v>0</v>
      </c>
      <c r="E200" s="1265">
        <v>0</v>
      </c>
      <c r="F200" s="1265">
        <v>0</v>
      </c>
      <c r="G200" s="1266">
        <v>0</v>
      </c>
      <c r="H200" s="1264">
        <v>0</v>
      </c>
      <c r="I200" s="1265">
        <v>0</v>
      </c>
      <c r="J200" s="1265">
        <v>0</v>
      </c>
      <c r="K200" s="1265">
        <v>0</v>
      </c>
      <c r="L200" s="1266">
        <v>0</v>
      </c>
      <c r="M200" s="1264">
        <v>0</v>
      </c>
      <c r="N200" s="1265">
        <v>0</v>
      </c>
      <c r="O200" s="1265">
        <v>0</v>
      </c>
      <c r="P200" s="1265">
        <v>0</v>
      </c>
      <c r="Q200" s="1266">
        <v>0</v>
      </c>
      <c r="R200" s="1374"/>
      <c r="S200" s="804"/>
    </row>
    <row r="201" spans="1:19" ht="36.75" x14ac:dyDescent="0.25">
      <c r="A201" s="92" t="s">
        <v>460</v>
      </c>
      <c r="B201" s="972" t="s">
        <v>461</v>
      </c>
      <c r="C201" s="1109">
        <f>SUM(D201:G201)</f>
        <v>100</v>
      </c>
      <c r="D201" s="796">
        <f>SUM(D202:D204)</f>
        <v>100</v>
      </c>
      <c r="E201" s="796">
        <f t="shared" ref="E201:G201" si="215">SUM(E202:E204)</f>
        <v>0</v>
      </c>
      <c r="F201" s="796">
        <f t="shared" si="215"/>
        <v>0</v>
      </c>
      <c r="G201" s="1126">
        <f t="shared" si="215"/>
        <v>0</v>
      </c>
      <c r="H201" s="1109">
        <f>SUM(I201:L201)</f>
        <v>100</v>
      </c>
      <c r="I201" s="796">
        <f t="shared" ref="I201:L201" si="216">SUM(I202:I204)</f>
        <v>100</v>
      </c>
      <c r="J201" s="796">
        <f t="shared" si="216"/>
        <v>0</v>
      </c>
      <c r="K201" s="796">
        <f t="shared" si="216"/>
        <v>0</v>
      </c>
      <c r="L201" s="1126">
        <f t="shared" si="216"/>
        <v>0</v>
      </c>
      <c r="M201" s="1109">
        <f>SUM(N201:Q201)</f>
        <v>100</v>
      </c>
      <c r="N201" s="796">
        <f t="shared" ref="N201:Q201" si="217">SUM(N202:N204)</f>
        <v>100</v>
      </c>
      <c r="O201" s="796">
        <f t="shared" si="217"/>
        <v>0</v>
      </c>
      <c r="P201" s="796">
        <f t="shared" si="217"/>
        <v>0</v>
      </c>
      <c r="Q201" s="1126">
        <f t="shared" si="217"/>
        <v>0</v>
      </c>
      <c r="R201" s="975"/>
      <c r="S201" s="804"/>
    </row>
    <row r="202" spans="1:19" ht="60.75" x14ac:dyDescent="0.25">
      <c r="A202" s="849" t="s">
        <v>62</v>
      </c>
      <c r="B202" s="973" t="s">
        <v>462</v>
      </c>
      <c r="C202" s="1106">
        <f>D202+E202+F202</f>
        <v>100</v>
      </c>
      <c r="D202" s="795">
        <v>100</v>
      </c>
      <c r="E202" s="795">
        <v>0</v>
      </c>
      <c r="F202" s="795">
        <v>0</v>
      </c>
      <c r="G202" s="1123">
        <v>0</v>
      </c>
      <c r="H202" s="1106">
        <f>I202+J202+K202</f>
        <v>100</v>
      </c>
      <c r="I202" s="795">
        <v>100</v>
      </c>
      <c r="J202" s="795">
        <v>0</v>
      </c>
      <c r="K202" s="795">
        <v>0</v>
      </c>
      <c r="L202" s="1123">
        <v>0</v>
      </c>
      <c r="M202" s="1106">
        <f>N202+O202+P202</f>
        <v>100</v>
      </c>
      <c r="N202" s="795">
        <v>100</v>
      </c>
      <c r="O202" s="795">
        <v>0</v>
      </c>
      <c r="P202" s="795">
        <v>0</v>
      </c>
      <c r="Q202" s="1123">
        <v>0</v>
      </c>
      <c r="R202" s="976"/>
      <c r="S202" s="804"/>
    </row>
    <row r="203" spans="1:19" ht="60.75" x14ac:dyDescent="0.25">
      <c r="A203" s="61" t="s">
        <v>66</v>
      </c>
      <c r="B203" s="973" t="s">
        <v>463</v>
      </c>
      <c r="C203" s="1106">
        <f>D203</f>
        <v>0</v>
      </c>
      <c r="D203" s="795">
        <v>0</v>
      </c>
      <c r="E203" s="795">
        <v>0</v>
      </c>
      <c r="F203" s="795">
        <v>0</v>
      </c>
      <c r="G203" s="1123">
        <v>0</v>
      </c>
      <c r="H203" s="1106">
        <f>I203</f>
        <v>0</v>
      </c>
      <c r="I203" s="795">
        <v>0</v>
      </c>
      <c r="J203" s="795">
        <v>0</v>
      </c>
      <c r="K203" s="795">
        <v>0</v>
      </c>
      <c r="L203" s="1123">
        <v>0</v>
      </c>
      <c r="M203" s="1106">
        <f>N203</f>
        <v>0</v>
      </c>
      <c r="N203" s="795">
        <v>0</v>
      </c>
      <c r="O203" s="795">
        <v>0</v>
      </c>
      <c r="P203" s="795">
        <v>0</v>
      </c>
      <c r="Q203" s="1123">
        <v>0</v>
      </c>
      <c r="R203" s="976"/>
      <c r="S203" s="804"/>
    </row>
    <row r="204" spans="1:19" ht="36.75" x14ac:dyDescent="0.25">
      <c r="A204" s="61" t="s">
        <v>464</v>
      </c>
      <c r="B204" s="973" t="s">
        <v>465</v>
      </c>
      <c r="C204" s="1106">
        <f>D204</f>
        <v>0</v>
      </c>
      <c r="D204" s="795">
        <v>0</v>
      </c>
      <c r="E204" s="795">
        <v>0</v>
      </c>
      <c r="F204" s="795">
        <v>0</v>
      </c>
      <c r="G204" s="1123">
        <v>0</v>
      </c>
      <c r="H204" s="1106">
        <f>I204</f>
        <v>0</v>
      </c>
      <c r="I204" s="795">
        <v>0</v>
      </c>
      <c r="J204" s="795">
        <v>0</v>
      </c>
      <c r="K204" s="795">
        <v>0</v>
      </c>
      <c r="L204" s="1123">
        <v>0</v>
      </c>
      <c r="M204" s="1106">
        <f>N204</f>
        <v>0</v>
      </c>
      <c r="N204" s="795">
        <v>0</v>
      </c>
      <c r="O204" s="795">
        <v>0</v>
      </c>
      <c r="P204" s="795">
        <v>0</v>
      </c>
      <c r="Q204" s="1123">
        <v>0</v>
      </c>
      <c r="R204" s="976"/>
      <c r="S204" s="804"/>
    </row>
    <row r="205" spans="1:19" ht="15.75" thickBot="1" x14ac:dyDescent="0.3">
      <c r="A205" s="918"/>
      <c r="B205" s="942" t="s">
        <v>131</v>
      </c>
      <c r="C205" s="1041">
        <f>SUM(D205:G205)</f>
        <v>100</v>
      </c>
      <c r="D205" s="1236">
        <f>D197+D198+D199+D200+D201</f>
        <v>100</v>
      </c>
      <c r="E205" s="1236">
        <f t="shared" ref="E205:G205" si="218">E197+E198+E199+E200+E201</f>
        <v>0</v>
      </c>
      <c r="F205" s="1236">
        <f t="shared" si="218"/>
        <v>0</v>
      </c>
      <c r="G205" s="1237">
        <f t="shared" si="218"/>
        <v>0</v>
      </c>
      <c r="H205" s="1041">
        <f>SUM(I205:L205)</f>
        <v>100</v>
      </c>
      <c r="I205" s="1236">
        <f t="shared" ref="I205:L205" si="219">I197+I198+I199+I200+I201</f>
        <v>100</v>
      </c>
      <c r="J205" s="1236">
        <f t="shared" si="219"/>
        <v>0</v>
      </c>
      <c r="K205" s="1236">
        <f t="shared" si="219"/>
        <v>0</v>
      </c>
      <c r="L205" s="1237">
        <f t="shared" si="219"/>
        <v>0</v>
      </c>
      <c r="M205" s="1041">
        <f>SUM(N205:Q205)</f>
        <v>100</v>
      </c>
      <c r="N205" s="1236">
        <f t="shared" ref="N205:Q205" si="220">N197+N198+N199+N200+N201</f>
        <v>100</v>
      </c>
      <c r="O205" s="1236">
        <f t="shared" si="220"/>
        <v>0</v>
      </c>
      <c r="P205" s="1236">
        <f t="shared" si="220"/>
        <v>0</v>
      </c>
      <c r="Q205" s="1237">
        <f t="shared" si="220"/>
        <v>0</v>
      </c>
      <c r="R205" s="977">
        <f>M205/C205*100</f>
        <v>100</v>
      </c>
      <c r="S205" s="804"/>
    </row>
    <row r="206" spans="1:19" ht="19.5" thickBot="1" x14ac:dyDescent="0.3">
      <c r="A206" s="1527" t="s">
        <v>484</v>
      </c>
      <c r="B206" s="1528"/>
      <c r="C206" s="1528"/>
      <c r="D206" s="1528"/>
      <c r="E206" s="1528"/>
      <c r="F206" s="1528"/>
      <c r="G206" s="1528"/>
      <c r="H206" s="1528"/>
      <c r="I206" s="1528"/>
      <c r="J206" s="1528"/>
      <c r="K206" s="1528"/>
      <c r="L206" s="1528"/>
      <c r="M206" s="1528"/>
      <c r="N206" s="1528"/>
      <c r="O206" s="1528"/>
      <c r="P206" s="1528"/>
      <c r="Q206" s="1528"/>
      <c r="R206" s="1529"/>
      <c r="S206" s="1375"/>
    </row>
    <row r="207" spans="1:19" ht="48" x14ac:dyDescent="0.25">
      <c r="A207" s="978">
        <v>1</v>
      </c>
      <c r="B207" s="979" t="s">
        <v>476</v>
      </c>
      <c r="C207" s="1250">
        <f>SUM(D207:G207)</f>
        <v>534</v>
      </c>
      <c r="D207" s="1251">
        <f>SUM(D208)</f>
        <v>534</v>
      </c>
      <c r="E207" s="1251">
        <f t="shared" ref="E207:G207" si="221">SUM(E208)</f>
        <v>0</v>
      </c>
      <c r="F207" s="1251">
        <f t="shared" si="221"/>
        <v>0</v>
      </c>
      <c r="G207" s="1252">
        <f t="shared" si="221"/>
        <v>0</v>
      </c>
      <c r="H207" s="1250">
        <f>SUM(I207:L207)</f>
        <v>534</v>
      </c>
      <c r="I207" s="1251">
        <f t="shared" ref="I207:L207" si="222">SUM(I208)</f>
        <v>534</v>
      </c>
      <c r="J207" s="1251">
        <f t="shared" si="222"/>
        <v>0</v>
      </c>
      <c r="K207" s="1251">
        <f t="shared" si="222"/>
        <v>0</v>
      </c>
      <c r="L207" s="1252">
        <f t="shared" si="222"/>
        <v>0</v>
      </c>
      <c r="M207" s="1250">
        <f>SUM(N207:Q207)</f>
        <v>523.29999999999995</v>
      </c>
      <c r="N207" s="1251">
        <f>SUM(N208)</f>
        <v>523.29999999999995</v>
      </c>
      <c r="O207" s="1251">
        <f t="shared" ref="O207:Q207" si="223">SUM(O208)</f>
        <v>0</v>
      </c>
      <c r="P207" s="1251">
        <f t="shared" si="223"/>
        <v>0</v>
      </c>
      <c r="Q207" s="1252">
        <f t="shared" si="223"/>
        <v>0</v>
      </c>
      <c r="R207" s="984"/>
      <c r="S207" s="804" t="s">
        <v>368</v>
      </c>
    </row>
    <row r="208" spans="1:19" ht="36" x14ac:dyDescent="0.25">
      <c r="A208" s="844" t="s">
        <v>27</v>
      </c>
      <c r="B208" s="209" t="s">
        <v>477</v>
      </c>
      <c r="C208" s="1253">
        <f>D208+E208+F208</f>
        <v>534</v>
      </c>
      <c r="D208" s="1254">
        <v>534</v>
      </c>
      <c r="E208" s="1254">
        <v>0</v>
      </c>
      <c r="F208" s="1254">
        <v>0</v>
      </c>
      <c r="G208" s="1255">
        <v>0</v>
      </c>
      <c r="H208" s="1253">
        <f>I208+J208+K208</f>
        <v>534</v>
      </c>
      <c r="I208" s="1254">
        <v>534</v>
      </c>
      <c r="J208" s="1254">
        <v>0</v>
      </c>
      <c r="K208" s="1254">
        <v>0</v>
      </c>
      <c r="L208" s="1255">
        <v>0</v>
      </c>
      <c r="M208" s="1253">
        <f>N208+O208+P208</f>
        <v>523.29999999999995</v>
      </c>
      <c r="N208" s="1254">
        <v>523.29999999999995</v>
      </c>
      <c r="O208" s="1254">
        <v>0</v>
      </c>
      <c r="P208" s="1254">
        <v>0</v>
      </c>
      <c r="Q208" s="1255">
        <v>0</v>
      </c>
      <c r="R208" s="985"/>
      <c r="S208" s="804"/>
    </row>
    <row r="209" spans="1:19" ht="60" x14ac:dyDescent="0.25">
      <c r="A209" s="716">
        <v>2</v>
      </c>
      <c r="B209" s="980" t="s">
        <v>478</v>
      </c>
      <c r="C209" s="1256">
        <f>SUM(D209:G209)</f>
        <v>58.5</v>
      </c>
      <c r="D209" s="1115">
        <v>44.5</v>
      </c>
      <c r="E209" s="1115">
        <f t="shared" ref="E209:G209" si="224">SUM(E210:E211)</f>
        <v>14</v>
      </c>
      <c r="F209" s="1115">
        <f t="shared" si="224"/>
        <v>0</v>
      </c>
      <c r="G209" s="1257">
        <f t="shared" si="224"/>
        <v>0</v>
      </c>
      <c r="H209" s="1256">
        <f>SUM(I209:L209)</f>
        <v>58.5</v>
      </c>
      <c r="I209" s="1115">
        <v>44.5</v>
      </c>
      <c r="J209" s="1115">
        <f t="shared" ref="J209:L209" si="225">SUM(J210:J211)</f>
        <v>14</v>
      </c>
      <c r="K209" s="1115">
        <f t="shared" si="225"/>
        <v>0</v>
      </c>
      <c r="L209" s="1257">
        <f t="shared" si="225"/>
        <v>0</v>
      </c>
      <c r="M209" s="1256">
        <f>SUM(N209:Q209)</f>
        <v>57.2</v>
      </c>
      <c r="N209" s="1115">
        <f>N210+N211</f>
        <v>43.2</v>
      </c>
      <c r="O209" s="1115">
        <f t="shared" ref="O209:Q209" si="226">O210+O211</f>
        <v>14</v>
      </c>
      <c r="P209" s="1115">
        <f t="shared" si="226"/>
        <v>0</v>
      </c>
      <c r="Q209" s="1115">
        <f t="shared" si="226"/>
        <v>0</v>
      </c>
      <c r="R209" s="986"/>
      <c r="S209" s="804"/>
    </row>
    <row r="210" spans="1:19" ht="48" x14ac:dyDescent="0.25">
      <c r="A210" s="706" t="s">
        <v>34</v>
      </c>
      <c r="B210" s="209" t="s">
        <v>480</v>
      </c>
      <c r="C210" s="1253">
        <f t="shared" ref="C210:C211" si="227">SUM(D210:G210)</f>
        <v>0</v>
      </c>
      <c r="D210" s="1113">
        <v>0</v>
      </c>
      <c r="E210" s="1113">
        <v>0</v>
      </c>
      <c r="F210" s="1113">
        <v>0</v>
      </c>
      <c r="G210" s="1244">
        <v>0</v>
      </c>
      <c r="H210" s="1253">
        <f t="shared" ref="H210:H211" si="228">SUM(I210:L210)</f>
        <v>0</v>
      </c>
      <c r="I210" s="1113">
        <v>0</v>
      </c>
      <c r="J210" s="1113">
        <v>0</v>
      </c>
      <c r="K210" s="1113">
        <v>0</v>
      </c>
      <c r="L210" s="1244">
        <v>0</v>
      </c>
      <c r="M210" s="1253">
        <f t="shared" ref="M210:M211" si="229">SUM(N210:Q210)</f>
        <v>0</v>
      </c>
      <c r="N210" s="1113">
        <v>0</v>
      </c>
      <c r="O210" s="1113">
        <v>0</v>
      </c>
      <c r="P210" s="1113">
        <v>0</v>
      </c>
      <c r="Q210" s="1244">
        <v>0</v>
      </c>
      <c r="R210" s="986"/>
      <c r="S210" s="804"/>
    </row>
    <row r="211" spans="1:19" ht="60" x14ac:dyDescent="0.25">
      <c r="A211" s="706" t="s">
        <v>115</v>
      </c>
      <c r="B211" s="209" t="s">
        <v>479</v>
      </c>
      <c r="C211" s="1253">
        <f t="shared" si="227"/>
        <v>59</v>
      </c>
      <c r="D211" s="1113">
        <v>45</v>
      </c>
      <c r="E211" s="1113">
        <v>14</v>
      </c>
      <c r="F211" s="1113">
        <v>0</v>
      </c>
      <c r="G211" s="1244">
        <v>0</v>
      </c>
      <c r="H211" s="1253">
        <f t="shared" si="228"/>
        <v>59</v>
      </c>
      <c r="I211" s="1113">
        <v>45</v>
      </c>
      <c r="J211" s="1113">
        <v>14</v>
      </c>
      <c r="K211" s="1113">
        <v>0</v>
      </c>
      <c r="L211" s="1244">
        <v>0</v>
      </c>
      <c r="M211" s="1253">
        <f t="shared" si="229"/>
        <v>57.2</v>
      </c>
      <c r="N211" s="1113">
        <v>43.2</v>
      </c>
      <c r="O211" s="1113">
        <v>14</v>
      </c>
      <c r="P211" s="1113">
        <v>0</v>
      </c>
      <c r="Q211" s="1244">
        <v>0</v>
      </c>
      <c r="R211" s="986"/>
      <c r="S211" s="804"/>
    </row>
    <row r="212" spans="1:19" ht="48" x14ac:dyDescent="0.25">
      <c r="A212" s="716">
        <v>3</v>
      </c>
      <c r="B212" s="980" t="s">
        <v>481</v>
      </c>
      <c r="C212" s="1256">
        <f>SUM(D212:G212)</f>
        <v>0</v>
      </c>
      <c r="D212" s="1115">
        <f>SUM(D213)</f>
        <v>0</v>
      </c>
      <c r="E212" s="1115">
        <f t="shared" ref="E212:G212" si="230">SUM(E213)</f>
        <v>0</v>
      </c>
      <c r="F212" s="1115">
        <f t="shared" si="230"/>
        <v>0</v>
      </c>
      <c r="G212" s="1257">
        <f t="shared" si="230"/>
        <v>0</v>
      </c>
      <c r="H212" s="1256">
        <f>SUM(I212:L212)</f>
        <v>0.5</v>
      </c>
      <c r="I212" s="1115">
        <f t="shared" ref="I212:L212" si="231">SUM(I213)</f>
        <v>0.5</v>
      </c>
      <c r="J212" s="1115">
        <f t="shared" si="231"/>
        <v>0</v>
      </c>
      <c r="K212" s="1115">
        <f t="shared" si="231"/>
        <v>0</v>
      </c>
      <c r="L212" s="1257">
        <f t="shared" si="231"/>
        <v>0</v>
      </c>
      <c r="M212" s="1256">
        <f>SUM(N212:Q212)</f>
        <v>0</v>
      </c>
      <c r="N212" s="1115">
        <f t="shared" ref="N212:Q212" si="232">SUM(N213)</f>
        <v>0</v>
      </c>
      <c r="O212" s="1115">
        <f t="shared" si="232"/>
        <v>0</v>
      </c>
      <c r="P212" s="1115">
        <f t="shared" si="232"/>
        <v>0</v>
      </c>
      <c r="Q212" s="1257">
        <f t="shared" si="232"/>
        <v>0</v>
      </c>
      <c r="R212" s="986"/>
      <c r="S212" s="804"/>
    </row>
    <row r="213" spans="1:19" ht="48" x14ac:dyDescent="0.25">
      <c r="A213" s="706" t="s">
        <v>40</v>
      </c>
      <c r="B213" s="209" t="s">
        <v>482</v>
      </c>
      <c r="C213" s="1253">
        <f>SUM(D213:G213)</f>
        <v>0</v>
      </c>
      <c r="D213" s="1113">
        <v>0</v>
      </c>
      <c r="E213" s="1113">
        <v>0</v>
      </c>
      <c r="F213" s="1113">
        <v>0</v>
      </c>
      <c r="G213" s="1244">
        <v>0</v>
      </c>
      <c r="H213" s="1253">
        <f t="shared" ref="H213:H214" si="233">SUM(I213:L213)</f>
        <v>0.5</v>
      </c>
      <c r="I213" s="1113">
        <v>0.5</v>
      </c>
      <c r="J213" s="1113">
        <v>0</v>
      </c>
      <c r="K213" s="1113">
        <v>0</v>
      </c>
      <c r="L213" s="1244">
        <v>0</v>
      </c>
      <c r="M213" s="1253">
        <f t="shared" ref="M213:M214" si="234">SUM(N213:Q213)</f>
        <v>0</v>
      </c>
      <c r="N213" s="1113">
        <v>0</v>
      </c>
      <c r="O213" s="1113">
        <v>0</v>
      </c>
      <c r="P213" s="1113">
        <v>0</v>
      </c>
      <c r="Q213" s="1244">
        <v>0</v>
      </c>
      <c r="R213" s="986"/>
      <c r="S213" s="804"/>
    </row>
    <row r="214" spans="1:19" x14ac:dyDescent="0.25">
      <c r="A214" s="852" t="s">
        <v>389</v>
      </c>
      <c r="B214" s="981" t="s">
        <v>483</v>
      </c>
      <c r="C214" s="1256">
        <f>SUM(D214:G214)</f>
        <v>0.5</v>
      </c>
      <c r="D214" s="1115">
        <v>0.5</v>
      </c>
      <c r="E214" s="1115">
        <v>0</v>
      </c>
      <c r="F214" s="1115">
        <v>0</v>
      </c>
      <c r="G214" s="1257">
        <v>0</v>
      </c>
      <c r="H214" s="1256">
        <f t="shared" si="233"/>
        <v>0</v>
      </c>
      <c r="I214" s="1115">
        <v>0</v>
      </c>
      <c r="J214" s="1115">
        <v>0</v>
      </c>
      <c r="K214" s="1115">
        <v>0</v>
      </c>
      <c r="L214" s="1257">
        <v>0</v>
      </c>
      <c r="M214" s="1256">
        <f t="shared" si="234"/>
        <v>0</v>
      </c>
      <c r="N214" s="1115">
        <v>0</v>
      </c>
      <c r="O214" s="1115">
        <v>0</v>
      </c>
      <c r="P214" s="1115">
        <v>0</v>
      </c>
      <c r="Q214" s="1257">
        <v>0</v>
      </c>
      <c r="R214" s="986"/>
      <c r="S214" s="804"/>
    </row>
    <row r="215" spans="1:19" ht="15.75" thickBot="1" x14ac:dyDescent="0.3">
      <c r="A215" s="982"/>
      <c r="B215" s="921" t="s">
        <v>102</v>
      </c>
      <c r="C215" s="1041">
        <f>SUM(D215:G215)</f>
        <v>593</v>
      </c>
      <c r="D215" s="1236">
        <f>D207+D209+D212+D214</f>
        <v>579</v>
      </c>
      <c r="E215" s="1236">
        <f t="shared" ref="E215:G215" si="235">E207+E209+E212+E214</f>
        <v>14</v>
      </c>
      <c r="F215" s="1236">
        <f t="shared" si="235"/>
        <v>0</v>
      </c>
      <c r="G215" s="1237">
        <f t="shared" si="235"/>
        <v>0</v>
      </c>
      <c r="H215" s="1041">
        <f>SUM(I215:L215)</f>
        <v>593</v>
      </c>
      <c r="I215" s="1236">
        <f>I207+I209+I212+I214</f>
        <v>579</v>
      </c>
      <c r="J215" s="1236">
        <f>J207+J209+J212+J214</f>
        <v>14</v>
      </c>
      <c r="K215" s="1236">
        <f t="shared" ref="K215:L215" si="236">K207+K209+K212+K214</f>
        <v>0</v>
      </c>
      <c r="L215" s="1237">
        <f t="shared" si="236"/>
        <v>0</v>
      </c>
      <c r="M215" s="1041">
        <f>SUM(N215:Q215)</f>
        <v>580.5</v>
      </c>
      <c r="N215" s="1236">
        <f t="shared" ref="N215:Q215" si="237">N207+N209+N212+N214</f>
        <v>566.5</v>
      </c>
      <c r="O215" s="1236">
        <f t="shared" si="237"/>
        <v>14</v>
      </c>
      <c r="P215" s="1236">
        <f t="shared" si="237"/>
        <v>0</v>
      </c>
      <c r="Q215" s="1237">
        <f t="shared" si="237"/>
        <v>0</v>
      </c>
      <c r="R215" s="987">
        <f>M215/C215*100</f>
        <v>97.892074198988198</v>
      </c>
      <c r="S215" s="804"/>
    </row>
    <row r="216" spans="1:19" ht="19.5" thickBot="1" x14ac:dyDescent="0.3">
      <c r="A216" s="1514" t="s">
        <v>471</v>
      </c>
      <c r="B216" s="1515"/>
      <c r="C216" s="1515"/>
      <c r="D216" s="1515"/>
      <c r="E216" s="1515"/>
      <c r="F216" s="1515"/>
      <c r="G216" s="1515"/>
      <c r="H216" s="1515"/>
      <c r="I216" s="1515"/>
      <c r="J216" s="1515"/>
      <c r="K216" s="1515"/>
      <c r="L216" s="1515"/>
      <c r="M216" s="1515"/>
      <c r="N216" s="1515"/>
      <c r="O216" s="1515"/>
      <c r="P216" s="1515"/>
      <c r="Q216" s="1515"/>
      <c r="R216" s="1516"/>
      <c r="S216" s="1375"/>
    </row>
    <row r="217" spans="1:19" ht="36" x14ac:dyDescent="0.25">
      <c r="A217" s="988" t="s">
        <v>170</v>
      </c>
      <c r="B217" s="989" t="s">
        <v>472</v>
      </c>
      <c r="C217" s="1247">
        <f t="shared" ref="C217:C220" si="238">SUM(D217:G217)</f>
        <v>0</v>
      </c>
      <c r="D217" s="1248">
        <f>SUM(D218:D220)</f>
        <v>0</v>
      </c>
      <c r="E217" s="1248">
        <f t="shared" ref="E217:G217" si="239">SUM(E218:E220)</f>
        <v>0</v>
      </c>
      <c r="F217" s="1248">
        <f t="shared" si="239"/>
        <v>0</v>
      </c>
      <c r="G217" s="1249">
        <f t="shared" si="239"/>
        <v>0</v>
      </c>
      <c r="H217" s="1247">
        <f t="shared" ref="H217:H220" si="240">SUM(I217:L217)</f>
        <v>0</v>
      </c>
      <c r="I217" s="1248">
        <f t="shared" ref="I217:L217" si="241">SUM(I218:I220)</f>
        <v>0</v>
      </c>
      <c r="J217" s="1248">
        <f t="shared" si="241"/>
        <v>0</v>
      </c>
      <c r="K217" s="1248">
        <f t="shared" si="241"/>
        <v>0</v>
      </c>
      <c r="L217" s="1249">
        <f t="shared" si="241"/>
        <v>0</v>
      </c>
      <c r="M217" s="1247">
        <f t="shared" ref="M217:M220" si="242">SUM(N217:Q217)</f>
        <v>0</v>
      </c>
      <c r="N217" s="1248">
        <f t="shared" ref="N217:Q217" si="243">SUM(N218:N220)</f>
        <v>0</v>
      </c>
      <c r="O217" s="1248">
        <f t="shared" si="243"/>
        <v>0</v>
      </c>
      <c r="P217" s="1248">
        <f t="shared" si="243"/>
        <v>0</v>
      </c>
      <c r="Q217" s="1249">
        <f t="shared" si="243"/>
        <v>0</v>
      </c>
      <c r="R217" s="993"/>
      <c r="S217" s="804" t="s">
        <v>368</v>
      </c>
    </row>
    <row r="218" spans="1:19" ht="48" x14ac:dyDescent="0.25">
      <c r="A218" s="854" t="s">
        <v>26</v>
      </c>
      <c r="B218" s="990" t="s">
        <v>473</v>
      </c>
      <c r="C218" s="1029">
        <f t="shared" si="238"/>
        <v>0</v>
      </c>
      <c r="D218" s="1113">
        <v>0</v>
      </c>
      <c r="E218" s="1113">
        <v>0</v>
      </c>
      <c r="F218" s="1113">
        <v>0</v>
      </c>
      <c r="G218" s="1244">
        <v>0</v>
      </c>
      <c r="H218" s="1029">
        <f t="shared" si="240"/>
        <v>0</v>
      </c>
      <c r="I218" s="1113">
        <v>0</v>
      </c>
      <c r="J218" s="1113">
        <v>0</v>
      </c>
      <c r="K218" s="1113">
        <v>0</v>
      </c>
      <c r="L218" s="1244">
        <v>0</v>
      </c>
      <c r="M218" s="1029">
        <f t="shared" si="242"/>
        <v>0</v>
      </c>
      <c r="N218" s="1113">
        <v>0</v>
      </c>
      <c r="O218" s="1113">
        <v>0</v>
      </c>
      <c r="P218" s="1113">
        <v>0</v>
      </c>
      <c r="Q218" s="1244">
        <v>0</v>
      </c>
      <c r="R218" s="994"/>
      <c r="S218" s="804"/>
    </row>
    <row r="219" spans="1:19" ht="72" x14ac:dyDescent="0.25">
      <c r="A219" s="854" t="s">
        <v>27</v>
      </c>
      <c r="B219" s="990" t="s">
        <v>474</v>
      </c>
      <c r="C219" s="1029">
        <f t="shared" si="238"/>
        <v>0</v>
      </c>
      <c r="D219" s="1113">
        <v>0</v>
      </c>
      <c r="E219" s="1113">
        <v>0</v>
      </c>
      <c r="F219" s="1113">
        <v>0</v>
      </c>
      <c r="G219" s="1244">
        <v>0</v>
      </c>
      <c r="H219" s="1029">
        <f t="shared" si="240"/>
        <v>0</v>
      </c>
      <c r="I219" s="1113">
        <v>0</v>
      </c>
      <c r="J219" s="1113">
        <v>0</v>
      </c>
      <c r="K219" s="1113">
        <v>0</v>
      </c>
      <c r="L219" s="1244">
        <v>0</v>
      </c>
      <c r="M219" s="1029">
        <f t="shared" si="242"/>
        <v>0</v>
      </c>
      <c r="N219" s="1113">
        <v>0</v>
      </c>
      <c r="O219" s="1113">
        <v>0</v>
      </c>
      <c r="P219" s="1113">
        <v>0</v>
      </c>
      <c r="Q219" s="1244">
        <v>0</v>
      </c>
      <c r="R219" s="994"/>
      <c r="S219" s="804"/>
    </row>
    <row r="220" spans="1:19" ht="24" x14ac:dyDescent="0.25">
      <c r="A220" s="854" t="s">
        <v>27</v>
      </c>
      <c r="B220" s="990" t="s">
        <v>475</v>
      </c>
      <c r="C220" s="1029">
        <f t="shared" si="238"/>
        <v>0</v>
      </c>
      <c r="D220" s="1113">
        <v>0</v>
      </c>
      <c r="E220" s="1113">
        <v>0</v>
      </c>
      <c r="F220" s="1113">
        <v>0</v>
      </c>
      <c r="G220" s="1244">
        <v>0</v>
      </c>
      <c r="H220" s="1029">
        <f t="shared" si="240"/>
        <v>0</v>
      </c>
      <c r="I220" s="1113">
        <v>0</v>
      </c>
      <c r="J220" s="1113">
        <v>0</v>
      </c>
      <c r="K220" s="1113">
        <v>0</v>
      </c>
      <c r="L220" s="1244">
        <v>0</v>
      </c>
      <c r="M220" s="1029">
        <f t="shared" si="242"/>
        <v>0</v>
      </c>
      <c r="N220" s="1113">
        <v>0</v>
      </c>
      <c r="O220" s="1113">
        <v>0</v>
      </c>
      <c r="P220" s="1113">
        <v>0</v>
      </c>
      <c r="Q220" s="1244">
        <v>0</v>
      </c>
      <c r="R220" s="994"/>
      <c r="S220" s="804"/>
    </row>
    <row r="221" spans="1:19" ht="24" x14ac:dyDescent="0.25">
      <c r="A221" s="855" t="s">
        <v>171</v>
      </c>
      <c r="B221" s="991" t="s">
        <v>466</v>
      </c>
      <c r="C221" s="1028">
        <f>SUM(D221:G221)</f>
        <v>0</v>
      </c>
      <c r="D221" s="1115">
        <v>0</v>
      </c>
      <c r="E221" s="1115">
        <v>0</v>
      </c>
      <c r="F221" s="1115">
        <v>0</v>
      </c>
      <c r="G221" s="1257">
        <v>0</v>
      </c>
      <c r="H221" s="1028">
        <v>0</v>
      </c>
      <c r="I221" s="1115">
        <v>0</v>
      </c>
      <c r="J221" s="1115">
        <v>0</v>
      </c>
      <c r="K221" s="1115">
        <v>0</v>
      </c>
      <c r="L221" s="1257">
        <v>0</v>
      </c>
      <c r="M221" s="1028">
        <v>0</v>
      </c>
      <c r="N221" s="1115">
        <v>0</v>
      </c>
      <c r="O221" s="1115">
        <v>0</v>
      </c>
      <c r="P221" s="1115">
        <v>0</v>
      </c>
      <c r="Q221" s="1257">
        <v>0</v>
      </c>
      <c r="R221" s="995"/>
      <c r="S221" s="804"/>
    </row>
    <row r="222" spans="1:19" ht="15.75" thickBot="1" x14ac:dyDescent="0.3">
      <c r="A222" s="992"/>
      <c r="B222" s="921" t="s">
        <v>102</v>
      </c>
      <c r="C222" s="1041">
        <f>SUM(D222:G222)</f>
        <v>0</v>
      </c>
      <c r="D222" s="1236">
        <f>D217+D221</f>
        <v>0</v>
      </c>
      <c r="E222" s="1258">
        <f t="shared" ref="E222:G222" si="244">E217+E221</f>
        <v>0</v>
      </c>
      <c r="F222" s="1258">
        <f t="shared" si="244"/>
        <v>0</v>
      </c>
      <c r="G222" s="1259">
        <f t="shared" si="244"/>
        <v>0</v>
      </c>
      <c r="H222" s="1260">
        <f>SUM(I222:L222)</f>
        <v>0</v>
      </c>
      <c r="I222" s="1261">
        <f t="shared" ref="I222:L222" si="245">I217+I221</f>
        <v>0</v>
      </c>
      <c r="J222" s="1258">
        <f t="shared" si="245"/>
        <v>0</v>
      </c>
      <c r="K222" s="1258">
        <f t="shared" si="245"/>
        <v>0</v>
      </c>
      <c r="L222" s="1259">
        <f t="shared" si="245"/>
        <v>0</v>
      </c>
      <c r="M222" s="1262">
        <f>SUM(N222:Q222)</f>
        <v>0</v>
      </c>
      <c r="N222" s="1258">
        <f t="shared" ref="N222:Q222" si="246">N217+N221</f>
        <v>0</v>
      </c>
      <c r="O222" s="1258">
        <f t="shared" si="246"/>
        <v>0</v>
      </c>
      <c r="P222" s="1258">
        <f t="shared" si="246"/>
        <v>0</v>
      </c>
      <c r="Q222" s="1259">
        <f t="shared" si="246"/>
        <v>0</v>
      </c>
      <c r="R222" s="987" t="e">
        <f>M222/C222*100</f>
        <v>#DIV/0!</v>
      </c>
      <c r="S222" s="804"/>
    </row>
    <row r="223" spans="1:19" ht="19.5" thickBot="1" x14ac:dyDescent="0.3">
      <c r="A223" s="1514" t="s">
        <v>349</v>
      </c>
      <c r="B223" s="1515"/>
      <c r="C223" s="1515"/>
      <c r="D223" s="1515"/>
      <c r="E223" s="1515"/>
      <c r="F223" s="1515"/>
      <c r="G223" s="1515"/>
      <c r="H223" s="1515"/>
      <c r="I223" s="1515"/>
      <c r="J223" s="1515"/>
      <c r="K223" s="1515"/>
      <c r="L223" s="1515"/>
      <c r="M223" s="1515"/>
      <c r="N223" s="1515"/>
      <c r="O223" s="1515"/>
      <c r="P223" s="1515"/>
      <c r="Q223" s="1515"/>
      <c r="R223" s="1516"/>
      <c r="S223" s="1375"/>
    </row>
    <row r="224" spans="1:19" ht="48" x14ac:dyDescent="0.25">
      <c r="A224" s="996"/>
      <c r="B224" s="997" t="s">
        <v>103</v>
      </c>
      <c r="C224" s="1038">
        <f>SUM(D224:G224)</f>
        <v>53494.8</v>
      </c>
      <c r="D224" s="1135">
        <f>D225+D226+D235+D240+D243+D245+D247</f>
        <v>47456.4</v>
      </c>
      <c r="E224" s="1135">
        <f>E225+E226+E235+E240+E243+E245+E247</f>
        <v>6038.4</v>
      </c>
      <c r="F224" s="1135">
        <f t="shared" ref="F224:G224" si="247">F225+F226+F235+F240+F243+F245</f>
        <v>0</v>
      </c>
      <c r="G224" s="1263">
        <f t="shared" si="247"/>
        <v>0</v>
      </c>
      <c r="H224" s="1038">
        <f>SUM(I224:L224)</f>
        <v>53494.8</v>
      </c>
      <c r="I224" s="1135">
        <f>I225+I226+I235+I240+I243+I245+I247</f>
        <v>47456.4</v>
      </c>
      <c r="J224" s="1135">
        <f>J225+J226+J235+J240+J243+J245+J247</f>
        <v>6038.4</v>
      </c>
      <c r="K224" s="1135">
        <f t="shared" ref="K224:L224" si="248">K225+K226+K235+K240+K243+K245+K247</f>
        <v>0</v>
      </c>
      <c r="L224" s="1135">
        <f t="shared" si="248"/>
        <v>0</v>
      </c>
      <c r="M224" s="1038">
        <f>SUM(N224:Q224)</f>
        <v>53312.900000000009</v>
      </c>
      <c r="N224" s="1135">
        <f>N225+N226+N235+N240+N243+N245+N247</f>
        <v>47380.500000000007</v>
      </c>
      <c r="O224" s="1135">
        <f t="shared" ref="O224:Q224" si="249">O225+O226+O235+O240+O243+O245+O247</f>
        <v>5932.4</v>
      </c>
      <c r="P224" s="1135">
        <f t="shared" si="249"/>
        <v>0</v>
      </c>
      <c r="Q224" s="1135">
        <f t="shared" si="249"/>
        <v>0</v>
      </c>
      <c r="R224" s="1006">
        <f>M224/C224*100</f>
        <v>99.659966950058703</v>
      </c>
      <c r="S224" s="804" t="s">
        <v>368</v>
      </c>
    </row>
    <row r="225" spans="1:19" ht="24" x14ac:dyDescent="0.25">
      <c r="A225" s="856" t="s">
        <v>170</v>
      </c>
      <c r="B225" s="998" t="s">
        <v>639</v>
      </c>
      <c r="C225" s="1264">
        <f>SUM(D225:G225)</f>
        <v>0</v>
      </c>
      <c r="D225" s="1265">
        <v>0</v>
      </c>
      <c r="E225" s="1265">
        <v>0</v>
      </c>
      <c r="F225" s="1265">
        <v>0</v>
      </c>
      <c r="G225" s="1266">
        <v>0</v>
      </c>
      <c r="H225" s="1264">
        <f>SUM(I225:L225)</f>
        <v>0</v>
      </c>
      <c r="I225" s="1265">
        <v>0</v>
      </c>
      <c r="J225" s="1265">
        <v>0</v>
      </c>
      <c r="K225" s="1265">
        <v>0</v>
      </c>
      <c r="L225" s="1266">
        <v>0</v>
      </c>
      <c r="M225" s="1264">
        <f>SUM(N225:Q225)</f>
        <v>0</v>
      </c>
      <c r="N225" s="1265">
        <v>0</v>
      </c>
      <c r="O225" s="1265">
        <v>0</v>
      </c>
      <c r="P225" s="1265">
        <v>0</v>
      </c>
      <c r="Q225" s="1266">
        <v>0</v>
      </c>
      <c r="R225" s="1007"/>
      <c r="S225" s="804"/>
    </row>
    <row r="226" spans="1:19" ht="24" x14ac:dyDescent="0.25">
      <c r="A226" s="856" t="s">
        <v>171</v>
      </c>
      <c r="B226" s="998" t="s">
        <v>640</v>
      </c>
      <c r="C226" s="1264">
        <f>D226+E226+F226+G226</f>
        <v>45686.400000000001</v>
      </c>
      <c r="D226" s="1265">
        <v>45686.400000000001</v>
      </c>
      <c r="E226" s="1265">
        <v>0</v>
      </c>
      <c r="F226" s="1265">
        <v>0</v>
      </c>
      <c r="G226" s="1266">
        <v>0</v>
      </c>
      <c r="H226" s="1264">
        <f>I226+J226+K226+L226</f>
        <v>45686.400000000001</v>
      </c>
      <c r="I226" s="1265">
        <v>45686.400000000001</v>
      </c>
      <c r="J226" s="1265">
        <v>0</v>
      </c>
      <c r="K226" s="1265">
        <v>0</v>
      </c>
      <c r="L226" s="1266">
        <v>0</v>
      </c>
      <c r="M226" s="1264">
        <f>N226+O226+P226+Q226</f>
        <v>45647.3</v>
      </c>
      <c r="N226" s="1265">
        <v>45647.3</v>
      </c>
      <c r="O226" s="1265">
        <v>0</v>
      </c>
      <c r="P226" s="1265">
        <v>0</v>
      </c>
      <c r="Q226" s="1266">
        <v>0</v>
      </c>
      <c r="R226" s="1007"/>
      <c r="S226" s="804"/>
    </row>
    <row r="227" spans="1:19" ht="24" hidden="1" x14ac:dyDescent="0.25">
      <c r="A227" s="857" t="s">
        <v>34</v>
      </c>
      <c r="B227" s="213" t="s">
        <v>104</v>
      </c>
      <c r="C227" s="1256">
        <f t="shared" ref="C227:C234" si="250">D227+E227+F227</f>
        <v>60</v>
      </c>
      <c r="D227" s="796">
        <v>60</v>
      </c>
      <c r="E227" s="1267"/>
      <c r="F227" s="1267"/>
      <c r="G227" s="1268"/>
      <c r="H227" s="1256">
        <f t="shared" ref="H227:H236" si="251">I227+J227+K227</f>
        <v>60</v>
      </c>
      <c r="I227" s="796">
        <v>60</v>
      </c>
      <c r="J227" s="1267"/>
      <c r="K227" s="1267"/>
      <c r="L227" s="1268"/>
      <c r="M227" s="1256">
        <f t="shared" ref="M227:M234" si="252">N227+O227+P227</f>
        <v>0</v>
      </c>
      <c r="N227" s="796"/>
      <c r="O227" s="1267"/>
      <c r="P227" s="1267"/>
      <c r="Q227" s="1268"/>
      <c r="R227" s="985"/>
      <c r="S227" s="804"/>
    </row>
    <row r="228" spans="1:19" hidden="1" x14ac:dyDescent="0.25">
      <c r="A228" s="857" t="s">
        <v>115</v>
      </c>
      <c r="B228" s="213" t="s">
        <v>105</v>
      </c>
      <c r="C228" s="1253">
        <f t="shared" si="250"/>
        <v>60</v>
      </c>
      <c r="D228" s="795">
        <v>60</v>
      </c>
      <c r="E228" s="1254">
        <v>0</v>
      </c>
      <c r="F228" s="1254">
        <v>0</v>
      </c>
      <c r="G228" s="1255">
        <v>0</v>
      </c>
      <c r="H228" s="1253">
        <f t="shared" si="251"/>
        <v>60</v>
      </c>
      <c r="I228" s="795">
        <v>60</v>
      </c>
      <c r="J228" s="1254">
        <v>0</v>
      </c>
      <c r="K228" s="1254">
        <v>0</v>
      </c>
      <c r="L228" s="1255">
        <v>0</v>
      </c>
      <c r="M228" s="1253">
        <f t="shared" si="252"/>
        <v>0</v>
      </c>
      <c r="N228" s="795">
        <v>0</v>
      </c>
      <c r="O228" s="1254">
        <v>0</v>
      </c>
      <c r="P228" s="1254">
        <v>0</v>
      </c>
      <c r="Q228" s="1255">
        <v>0</v>
      </c>
      <c r="R228" s="985"/>
      <c r="S228" s="804"/>
    </row>
    <row r="229" spans="1:19" ht="48" hidden="1" x14ac:dyDescent="0.25">
      <c r="A229" s="857" t="s">
        <v>116</v>
      </c>
      <c r="B229" s="213" t="s">
        <v>106</v>
      </c>
      <c r="C229" s="1253">
        <f t="shared" si="250"/>
        <v>175</v>
      </c>
      <c r="D229" s="795">
        <v>175</v>
      </c>
      <c r="E229" s="1254">
        <v>0</v>
      </c>
      <c r="F229" s="1254">
        <v>0</v>
      </c>
      <c r="G229" s="1255">
        <v>0</v>
      </c>
      <c r="H229" s="1253">
        <f t="shared" si="251"/>
        <v>175</v>
      </c>
      <c r="I229" s="795">
        <v>175</v>
      </c>
      <c r="J229" s="1254">
        <v>0</v>
      </c>
      <c r="K229" s="1254">
        <v>0</v>
      </c>
      <c r="L229" s="1255">
        <v>0</v>
      </c>
      <c r="M229" s="1253">
        <f t="shared" si="252"/>
        <v>0</v>
      </c>
      <c r="N229" s="795">
        <v>0</v>
      </c>
      <c r="O229" s="1254">
        <v>0</v>
      </c>
      <c r="P229" s="1254">
        <v>0</v>
      </c>
      <c r="Q229" s="1255">
        <v>0</v>
      </c>
      <c r="R229" s="985"/>
      <c r="S229" s="804"/>
    </row>
    <row r="230" spans="1:19" ht="48" hidden="1" x14ac:dyDescent="0.25">
      <c r="A230" s="857" t="s">
        <v>117</v>
      </c>
      <c r="B230" s="213" t="s">
        <v>107</v>
      </c>
      <c r="C230" s="1253">
        <f t="shared" si="250"/>
        <v>0</v>
      </c>
      <c r="D230" s="795">
        <v>0</v>
      </c>
      <c r="E230" s="1254">
        <v>0</v>
      </c>
      <c r="F230" s="1254">
        <v>0</v>
      </c>
      <c r="G230" s="1255">
        <v>0</v>
      </c>
      <c r="H230" s="1253">
        <f t="shared" si="251"/>
        <v>0</v>
      </c>
      <c r="I230" s="795">
        <v>0</v>
      </c>
      <c r="J230" s="1254">
        <v>0</v>
      </c>
      <c r="K230" s="1254">
        <v>0</v>
      </c>
      <c r="L230" s="1255">
        <v>0</v>
      </c>
      <c r="M230" s="1253">
        <f t="shared" si="252"/>
        <v>0</v>
      </c>
      <c r="N230" s="795">
        <v>0</v>
      </c>
      <c r="O230" s="1254">
        <v>0</v>
      </c>
      <c r="P230" s="1254">
        <v>0</v>
      </c>
      <c r="Q230" s="1255">
        <v>0</v>
      </c>
      <c r="R230" s="985"/>
      <c r="S230" s="804"/>
    </row>
    <row r="231" spans="1:19" ht="36" hidden="1" x14ac:dyDescent="0.25">
      <c r="A231" s="857" t="s">
        <v>118</v>
      </c>
      <c r="B231" s="213" t="s">
        <v>108</v>
      </c>
      <c r="C231" s="1253">
        <f t="shared" si="250"/>
        <v>50</v>
      </c>
      <c r="D231" s="795">
        <v>50</v>
      </c>
      <c r="E231" s="1254">
        <v>0</v>
      </c>
      <c r="F231" s="1254">
        <v>0</v>
      </c>
      <c r="G231" s="1255">
        <v>0</v>
      </c>
      <c r="H231" s="1253">
        <f t="shared" si="251"/>
        <v>50</v>
      </c>
      <c r="I231" s="795">
        <v>50</v>
      </c>
      <c r="J231" s="1254">
        <v>0</v>
      </c>
      <c r="K231" s="1254">
        <v>0</v>
      </c>
      <c r="L231" s="1255">
        <v>0</v>
      </c>
      <c r="M231" s="1253">
        <f t="shared" si="252"/>
        <v>0</v>
      </c>
      <c r="N231" s="795">
        <v>0</v>
      </c>
      <c r="O231" s="1254">
        <v>0</v>
      </c>
      <c r="P231" s="1254">
        <v>0</v>
      </c>
      <c r="Q231" s="1255">
        <v>0</v>
      </c>
      <c r="R231" s="985"/>
      <c r="S231" s="804"/>
    </row>
    <row r="232" spans="1:19" ht="36" hidden="1" x14ac:dyDescent="0.25">
      <c r="A232" s="857" t="s">
        <v>119</v>
      </c>
      <c r="B232" s="213" t="s">
        <v>109</v>
      </c>
      <c r="C232" s="1253">
        <f t="shared" si="250"/>
        <v>300</v>
      </c>
      <c r="D232" s="795">
        <v>300</v>
      </c>
      <c r="E232" s="1254">
        <v>0</v>
      </c>
      <c r="F232" s="1254">
        <v>0</v>
      </c>
      <c r="G232" s="1255">
        <v>0</v>
      </c>
      <c r="H232" s="1253">
        <f t="shared" si="251"/>
        <v>300</v>
      </c>
      <c r="I232" s="795">
        <v>300</v>
      </c>
      <c r="J232" s="1254">
        <v>0</v>
      </c>
      <c r="K232" s="1254">
        <v>0</v>
      </c>
      <c r="L232" s="1255">
        <v>0</v>
      </c>
      <c r="M232" s="1253">
        <f t="shared" si="252"/>
        <v>0</v>
      </c>
      <c r="N232" s="795">
        <v>0</v>
      </c>
      <c r="O232" s="1254">
        <v>0</v>
      </c>
      <c r="P232" s="1254">
        <v>0</v>
      </c>
      <c r="Q232" s="1255">
        <v>0</v>
      </c>
      <c r="R232" s="985"/>
      <c r="S232" s="804"/>
    </row>
    <row r="233" spans="1:19" hidden="1" x14ac:dyDescent="0.25">
      <c r="A233" s="857" t="s">
        <v>120</v>
      </c>
      <c r="B233" s="213" t="s">
        <v>110</v>
      </c>
      <c r="C233" s="1253">
        <f t="shared" si="250"/>
        <v>315</v>
      </c>
      <c r="D233" s="795">
        <v>315</v>
      </c>
      <c r="E233" s="1254">
        <v>0</v>
      </c>
      <c r="F233" s="1254">
        <v>0</v>
      </c>
      <c r="G233" s="1255">
        <v>0</v>
      </c>
      <c r="H233" s="1253">
        <f t="shared" si="251"/>
        <v>315</v>
      </c>
      <c r="I233" s="795">
        <v>315</v>
      </c>
      <c r="J233" s="1254">
        <v>0</v>
      </c>
      <c r="K233" s="1254">
        <v>0</v>
      </c>
      <c r="L233" s="1255">
        <v>0</v>
      </c>
      <c r="M233" s="1253">
        <f t="shared" si="252"/>
        <v>0</v>
      </c>
      <c r="N233" s="795">
        <v>0</v>
      </c>
      <c r="O233" s="1254">
        <v>0</v>
      </c>
      <c r="P233" s="1254">
        <v>0</v>
      </c>
      <c r="Q233" s="1255">
        <v>0</v>
      </c>
      <c r="R233" s="985"/>
      <c r="S233" s="804"/>
    </row>
    <row r="234" spans="1:19" ht="48" hidden="1" x14ac:dyDescent="0.25">
      <c r="A234" s="857" t="s">
        <v>121</v>
      </c>
      <c r="B234" s="213" t="s">
        <v>111</v>
      </c>
      <c r="C234" s="1253">
        <f t="shared" si="250"/>
        <v>0</v>
      </c>
      <c r="D234" s="795">
        <v>0</v>
      </c>
      <c r="E234" s="1254">
        <v>0</v>
      </c>
      <c r="F234" s="1254">
        <v>0</v>
      </c>
      <c r="G234" s="1255">
        <v>0</v>
      </c>
      <c r="H234" s="1253">
        <f t="shared" si="251"/>
        <v>0</v>
      </c>
      <c r="I234" s="795">
        <v>0</v>
      </c>
      <c r="J234" s="1254">
        <v>0</v>
      </c>
      <c r="K234" s="1254">
        <v>0</v>
      </c>
      <c r="L234" s="1255">
        <v>0</v>
      </c>
      <c r="M234" s="1253">
        <f t="shared" si="252"/>
        <v>0</v>
      </c>
      <c r="N234" s="795">
        <v>0</v>
      </c>
      <c r="O234" s="1254">
        <v>0</v>
      </c>
      <c r="P234" s="1254">
        <v>0</v>
      </c>
      <c r="Q234" s="1255">
        <v>0</v>
      </c>
      <c r="R234" s="985"/>
      <c r="S234" s="804"/>
    </row>
    <row r="235" spans="1:19" x14ac:dyDescent="0.25">
      <c r="A235" s="856" t="s">
        <v>398</v>
      </c>
      <c r="B235" s="999" t="s">
        <v>641</v>
      </c>
      <c r="C235" s="1256">
        <f>SUM(D235:G235)</f>
        <v>288</v>
      </c>
      <c r="D235" s="796">
        <f>SUM(D236:D239)</f>
        <v>288</v>
      </c>
      <c r="E235" s="1267">
        <f t="shared" ref="E235:G235" si="253">SUM(E236:E239)</f>
        <v>0</v>
      </c>
      <c r="F235" s="1267">
        <f t="shared" si="253"/>
        <v>0</v>
      </c>
      <c r="G235" s="1268">
        <f t="shared" si="253"/>
        <v>0</v>
      </c>
      <c r="H235" s="1256">
        <f>SUM(I235:L235)</f>
        <v>288</v>
      </c>
      <c r="I235" s="796">
        <f>I236+I237+I238+I239</f>
        <v>288</v>
      </c>
      <c r="J235" s="796">
        <f t="shared" ref="J235:L235" si="254">J236+J237+J238+J239</f>
        <v>0</v>
      </c>
      <c r="K235" s="796">
        <f t="shared" si="254"/>
        <v>0</v>
      </c>
      <c r="L235" s="796">
        <f t="shared" si="254"/>
        <v>0</v>
      </c>
      <c r="M235" s="1256">
        <f>SUM(N235:Q235)</f>
        <v>288</v>
      </c>
      <c r="N235" s="796">
        <f>SUM(N236:N239)</f>
        <v>288</v>
      </c>
      <c r="O235" s="796">
        <f t="shared" ref="O235:Q235" si="255">SUM(O236:O239)</f>
        <v>0</v>
      </c>
      <c r="P235" s="796">
        <f t="shared" si="255"/>
        <v>0</v>
      </c>
      <c r="Q235" s="796">
        <f t="shared" si="255"/>
        <v>0</v>
      </c>
      <c r="R235" s="985"/>
      <c r="S235" s="804"/>
    </row>
    <row r="236" spans="1:19" ht="36" x14ac:dyDescent="0.25">
      <c r="A236" s="857" t="s">
        <v>40</v>
      </c>
      <c r="B236" s="213" t="s">
        <v>642</v>
      </c>
      <c r="C236" s="1253">
        <f>SUM(D236:G236)</f>
        <v>252</v>
      </c>
      <c r="D236" s="795">
        <v>252</v>
      </c>
      <c r="E236" s="1254">
        <v>0</v>
      </c>
      <c r="F236" s="1254">
        <v>0</v>
      </c>
      <c r="G236" s="1255">
        <v>0</v>
      </c>
      <c r="H236" s="1253">
        <f t="shared" si="251"/>
        <v>252</v>
      </c>
      <c r="I236" s="795">
        <v>252</v>
      </c>
      <c r="J236" s="1254">
        <v>0</v>
      </c>
      <c r="K236" s="1254">
        <v>0</v>
      </c>
      <c r="L236" s="1255">
        <v>0</v>
      </c>
      <c r="M236" s="1253">
        <f t="shared" ref="M236:M260" si="256">SUM(N236:Q236)</f>
        <v>252</v>
      </c>
      <c r="N236" s="795">
        <v>252</v>
      </c>
      <c r="O236" s="1254">
        <v>0</v>
      </c>
      <c r="P236" s="1254">
        <v>0</v>
      </c>
      <c r="Q236" s="1255">
        <v>0</v>
      </c>
      <c r="R236" s="985"/>
      <c r="S236" s="804"/>
    </row>
    <row r="237" spans="1:19" ht="24" x14ac:dyDescent="0.25">
      <c r="A237" s="857" t="s">
        <v>35</v>
      </c>
      <c r="B237" s="213" t="s">
        <v>643</v>
      </c>
      <c r="C237" s="1253">
        <f t="shared" ref="C237:C261" si="257">SUM(D237:G237)</f>
        <v>0</v>
      </c>
      <c r="D237" s="1254">
        <v>0</v>
      </c>
      <c r="E237" s="1254">
        <v>0</v>
      </c>
      <c r="F237" s="1254">
        <v>0</v>
      </c>
      <c r="G237" s="1255">
        <v>0</v>
      </c>
      <c r="H237" s="1253">
        <f t="shared" ref="H237:H261" si="258">SUM(I237:L237)</f>
        <v>0</v>
      </c>
      <c r="I237" s="1254">
        <v>0</v>
      </c>
      <c r="J237" s="1254">
        <v>0</v>
      </c>
      <c r="K237" s="1254">
        <v>0</v>
      </c>
      <c r="L237" s="1255">
        <v>0</v>
      </c>
      <c r="M237" s="1253">
        <f t="shared" si="256"/>
        <v>0</v>
      </c>
      <c r="N237" s="1254">
        <v>0</v>
      </c>
      <c r="O237" s="1254">
        <v>0</v>
      </c>
      <c r="P237" s="1254">
        <v>0</v>
      </c>
      <c r="Q237" s="1255">
        <v>0</v>
      </c>
      <c r="R237" s="985"/>
      <c r="S237" s="804"/>
    </row>
    <row r="238" spans="1:19" ht="36" x14ac:dyDescent="0.25">
      <c r="A238" s="858" t="s">
        <v>41</v>
      </c>
      <c r="B238" s="213" t="s">
        <v>644</v>
      </c>
      <c r="C238" s="1253">
        <f t="shared" si="257"/>
        <v>0</v>
      </c>
      <c r="D238" s="1254">
        <v>0</v>
      </c>
      <c r="E238" s="1254">
        <v>0</v>
      </c>
      <c r="F238" s="1254">
        <v>0</v>
      </c>
      <c r="G238" s="1255">
        <v>0</v>
      </c>
      <c r="H238" s="1253">
        <f t="shared" si="258"/>
        <v>0</v>
      </c>
      <c r="I238" s="1254">
        <v>0</v>
      </c>
      <c r="J238" s="1254">
        <v>0</v>
      </c>
      <c r="K238" s="1254">
        <v>0</v>
      </c>
      <c r="L238" s="1255">
        <v>0</v>
      </c>
      <c r="M238" s="1253">
        <f t="shared" si="256"/>
        <v>0</v>
      </c>
      <c r="N238" s="1254">
        <v>0</v>
      </c>
      <c r="O238" s="1254">
        <v>0</v>
      </c>
      <c r="P238" s="1254">
        <v>0</v>
      </c>
      <c r="Q238" s="1255">
        <v>0</v>
      </c>
      <c r="R238" s="985"/>
      <c r="S238" s="804"/>
    </row>
    <row r="239" spans="1:19" ht="24" x14ac:dyDescent="0.25">
      <c r="A239" s="857" t="s">
        <v>42</v>
      </c>
      <c r="B239" s="213" t="s">
        <v>645</v>
      </c>
      <c r="C239" s="1253">
        <f t="shared" si="257"/>
        <v>36</v>
      </c>
      <c r="D239" s="1254">
        <v>36</v>
      </c>
      <c r="E239" s="1254">
        <v>0</v>
      </c>
      <c r="F239" s="1254">
        <v>0</v>
      </c>
      <c r="G239" s="1255">
        <v>0</v>
      </c>
      <c r="H239" s="1253">
        <f t="shared" si="258"/>
        <v>36</v>
      </c>
      <c r="I239" s="1254">
        <v>36</v>
      </c>
      <c r="J239" s="1254">
        <v>0</v>
      </c>
      <c r="K239" s="1254">
        <v>0</v>
      </c>
      <c r="L239" s="1255">
        <v>0</v>
      </c>
      <c r="M239" s="1253">
        <f t="shared" si="256"/>
        <v>36</v>
      </c>
      <c r="N239" s="1254">
        <v>36</v>
      </c>
      <c r="O239" s="1254">
        <v>0</v>
      </c>
      <c r="P239" s="1254">
        <v>0</v>
      </c>
      <c r="Q239" s="1255">
        <v>0</v>
      </c>
      <c r="R239" s="985"/>
      <c r="S239" s="804"/>
    </row>
    <row r="240" spans="1:19" ht="24" x14ac:dyDescent="0.25">
      <c r="A240" s="856" t="s">
        <v>389</v>
      </c>
      <c r="B240" s="999" t="s">
        <v>646</v>
      </c>
      <c r="C240" s="983">
        <f t="shared" si="257"/>
        <v>1236.0999999999999</v>
      </c>
      <c r="D240" s="739">
        <f>SUM(D241:D242)</f>
        <v>1236.0999999999999</v>
      </c>
      <c r="E240" s="739">
        <f t="shared" ref="E240:K240" si="259">SUM(E241:E242)</f>
        <v>0</v>
      </c>
      <c r="F240" s="739">
        <f t="shared" si="259"/>
        <v>0</v>
      </c>
      <c r="G240" s="850">
        <f t="shared" si="259"/>
        <v>0</v>
      </c>
      <c r="H240" s="983">
        <f t="shared" si="258"/>
        <v>1236.0999999999999</v>
      </c>
      <c r="I240" s="739">
        <f t="shared" si="259"/>
        <v>1236.0999999999999</v>
      </c>
      <c r="J240" s="739">
        <f t="shared" si="259"/>
        <v>0</v>
      </c>
      <c r="K240" s="739">
        <f t="shared" si="259"/>
        <v>0</v>
      </c>
      <c r="L240" s="850">
        <f t="shared" ref="L240" si="260">SUM(L241:L242)</f>
        <v>0</v>
      </c>
      <c r="M240" s="983">
        <f t="shared" si="256"/>
        <v>1199.3</v>
      </c>
      <c r="N240" s="1267">
        <f>SUM(N241:N242)</f>
        <v>1199.3</v>
      </c>
      <c r="O240" s="739">
        <f t="shared" ref="O240:Q240" si="261">SUM(O241:O242)</f>
        <v>0</v>
      </c>
      <c r="P240" s="739">
        <f t="shared" si="261"/>
        <v>0</v>
      </c>
      <c r="Q240" s="850">
        <f t="shared" si="261"/>
        <v>0</v>
      </c>
      <c r="R240" s="985"/>
      <c r="S240" s="804"/>
    </row>
    <row r="241" spans="1:19" ht="36" x14ac:dyDescent="0.25">
      <c r="A241" s="857" t="s">
        <v>50</v>
      </c>
      <c r="B241" s="213" t="s">
        <v>647</v>
      </c>
      <c r="C241" s="1253">
        <f t="shared" si="257"/>
        <v>1236.0999999999999</v>
      </c>
      <c r="D241" s="1254">
        <v>1236.0999999999999</v>
      </c>
      <c r="E241" s="1254">
        <v>0</v>
      </c>
      <c r="F241" s="1254">
        <v>0</v>
      </c>
      <c r="G241" s="1255">
        <v>0</v>
      </c>
      <c r="H241" s="1253">
        <f t="shared" si="258"/>
        <v>1236.0999999999999</v>
      </c>
      <c r="I241" s="1254">
        <v>1236.0999999999999</v>
      </c>
      <c r="J241" s="1254">
        <v>0</v>
      </c>
      <c r="K241" s="1254">
        <v>0</v>
      </c>
      <c r="L241" s="1255">
        <v>0</v>
      </c>
      <c r="M241" s="1253">
        <f t="shared" si="256"/>
        <v>1199.3</v>
      </c>
      <c r="N241" s="1254">
        <v>1199.3</v>
      </c>
      <c r="O241" s="1254">
        <v>0</v>
      </c>
      <c r="P241" s="1254">
        <v>0</v>
      </c>
      <c r="Q241" s="1255">
        <v>0</v>
      </c>
      <c r="R241" s="985"/>
      <c r="S241" s="804"/>
    </row>
    <row r="242" spans="1:19" ht="24" x14ac:dyDescent="0.25">
      <c r="A242" s="857" t="s">
        <v>51</v>
      </c>
      <c r="B242" s="213" t="s">
        <v>648</v>
      </c>
      <c r="C242" s="1253">
        <f t="shared" si="257"/>
        <v>0</v>
      </c>
      <c r="D242" s="1254">
        <v>0</v>
      </c>
      <c r="E242" s="1254">
        <v>0</v>
      </c>
      <c r="F242" s="1254">
        <v>0</v>
      </c>
      <c r="G242" s="1255">
        <v>0</v>
      </c>
      <c r="H242" s="1253">
        <f t="shared" si="258"/>
        <v>0</v>
      </c>
      <c r="I242" s="1254">
        <v>0</v>
      </c>
      <c r="J242" s="1254">
        <v>0</v>
      </c>
      <c r="K242" s="1254">
        <v>0</v>
      </c>
      <c r="L242" s="1255">
        <v>0</v>
      </c>
      <c r="M242" s="1253">
        <f t="shared" si="256"/>
        <v>0</v>
      </c>
      <c r="N242" s="1254">
        <v>0</v>
      </c>
      <c r="O242" s="1254">
        <v>0</v>
      </c>
      <c r="P242" s="1254">
        <v>0</v>
      </c>
      <c r="Q242" s="1255">
        <v>0</v>
      </c>
      <c r="R242" s="985"/>
      <c r="S242" s="804"/>
    </row>
    <row r="243" spans="1:19" ht="24" x14ac:dyDescent="0.25">
      <c r="A243" s="856" t="s">
        <v>460</v>
      </c>
      <c r="B243" s="999" t="s">
        <v>649</v>
      </c>
      <c r="C243" s="1256">
        <f t="shared" si="257"/>
        <v>813.5</v>
      </c>
      <c r="D243" s="1267">
        <f>SUM(D244)</f>
        <v>0</v>
      </c>
      <c r="E243" s="1267">
        <f t="shared" ref="E243:G243" si="262">SUM(E244)</f>
        <v>813.5</v>
      </c>
      <c r="F243" s="1267">
        <f t="shared" si="262"/>
        <v>0</v>
      </c>
      <c r="G243" s="1268">
        <f t="shared" si="262"/>
        <v>0</v>
      </c>
      <c r="H243" s="1256">
        <f t="shared" si="258"/>
        <v>813.5</v>
      </c>
      <c r="I243" s="1267">
        <f t="shared" ref="I243:L243" si="263">SUM(I244)</f>
        <v>0</v>
      </c>
      <c r="J243" s="1267">
        <f t="shared" si="263"/>
        <v>813.5</v>
      </c>
      <c r="K243" s="1267">
        <f t="shared" si="263"/>
        <v>0</v>
      </c>
      <c r="L243" s="1268">
        <f t="shared" si="263"/>
        <v>0</v>
      </c>
      <c r="M243" s="1256">
        <f t="shared" si="256"/>
        <v>707.5</v>
      </c>
      <c r="N243" s="1267">
        <f t="shared" ref="N243:Q243" si="264">SUM(N244)</f>
        <v>0</v>
      </c>
      <c r="O243" s="1267">
        <f t="shared" si="264"/>
        <v>707.5</v>
      </c>
      <c r="P243" s="1267">
        <f t="shared" si="264"/>
        <v>0</v>
      </c>
      <c r="Q243" s="1268">
        <f t="shared" si="264"/>
        <v>0</v>
      </c>
      <c r="R243" s="985"/>
      <c r="S243" s="804"/>
    </row>
    <row r="244" spans="1:19" ht="96" x14ac:dyDescent="0.25">
      <c r="A244" s="857" t="s">
        <v>62</v>
      </c>
      <c r="B244" s="213" t="s">
        <v>650</v>
      </c>
      <c r="C244" s="1253">
        <f t="shared" si="257"/>
        <v>813.5</v>
      </c>
      <c r="D244" s="1254">
        <v>0</v>
      </c>
      <c r="E244" s="1254">
        <v>813.5</v>
      </c>
      <c r="F244" s="1254">
        <v>0</v>
      </c>
      <c r="G244" s="1255">
        <v>0</v>
      </c>
      <c r="H244" s="1253">
        <f t="shared" si="258"/>
        <v>813.5</v>
      </c>
      <c r="I244" s="1254"/>
      <c r="J244" s="1254">
        <v>813.5</v>
      </c>
      <c r="K244" s="1254">
        <v>0</v>
      </c>
      <c r="L244" s="1255">
        <v>0</v>
      </c>
      <c r="M244" s="1253">
        <f t="shared" si="256"/>
        <v>707.5</v>
      </c>
      <c r="N244" s="1254">
        <v>0</v>
      </c>
      <c r="O244" s="1254">
        <v>707.5</v>
      </c>
      <c r="P244" s="1254">
        <v>0</v>
      </c>
      <c r="Q244" s="1255">
        <v>0</v>
      </c>
      <c r="R244" s="985"/>
      <c r="S244" s="804"/>
    </row>
    <row r="245" spans="1:19" ht="72" x14ac:dyDescent="0.25">
      <c r="A245" s="856" t="s">
        <v>554</v>
      </c>
      <c r="B245" s="999" t="s">
        <v>651</v>
      </c>
      <c r="C245" s="1256">
        <f t="shared" si="257"/>
        <v>439.6</v>
      </c>
      <c r="D245" s="1267">
        <f>SUM(D246)</f>
        <v>39.6</v>
      </c>
      <c r="E245" s="1267">
        <f t="shared" ref="E245:G247" si="265">SUM(E246)</f>
        <v>400</v>
      </c>
      <c r="F245" s="1267">
        <f t="shared" si="265"/>
        <v>0</v>
      </c>
      <c r="G245" s="1268">
        <f t="shared" si="265"/>
        <v>0</v>
      </c>
      <c r="H245" s="1256">
        <f t="shared" si="258"/>
        <v>439.6</v>
      </c>
      <c r="I245" s="1267">
        <f t="shared" ref="I245:L247" si="266">SUM(I246)</f>
        <v>39.6</v>
      </c>
      <c r="J245" s="1267">
        <f t="shared" si="266"/>
        <v>400</v>
      </c>
      <c r="K245" s="1267">
        <f t="shared" si="266"/>
        <v>0</v>
      </c>
      <c r="L245" s="1268">
        <f t="shared" si="266"/>
        <v>0</v>
      </c>
      <c r="M245" s="1256">
        <f t="shared" si="256"/>
        <v>439.6</v>
      </c>
      <c r="N245" s="1267">
        <f t="shared" ref="N245:Q247" si="267">SUM(N246)</f>
        <v>39.6</v>
      </c>
      <c r="O245" s="1267">
        <f t="shared" si="267"/>
        <v>400</v>
      </c>
      <c r="P245" s="1267">
        <f t="shared" si="267"/>
        <v>0</v>
      </c>
      <c r="Q245" s="1268">
        <f t="shared" si="267"/>
        <v>0</v>
      </c>
      <c r="R245" s="985"/>
      <c r="S245" s="804"/>
    </row>
    <row r="246" spans="1:19" ht="24" x14ac:dyDescent="0.25">
      <c r="A246" s="859" t="s">
        <v>68</v>
      </c>
      <c r="B246" s="213" t="s">
        <v>652</v>
      </c>
      <c r="C246" s="1253">
        <f t="shared" si="257"/>
        <v>439.6</v>
      </c>
      <c r="D246" s="1254">
        <v>39.6</v>
      </c>
      <c r="E246" s="1254">
        <v>400</v>
      </c>
      <c r="F246" s="1254">
        <v>0</v>
      </c>
      <c r="G246" s="1255">
        <v>0</v>
      </c>
      <c r="H246" s="1253">
        <f t="shared" si="258"/>
        <v>439.6</v>
      </c>
      <c r="I246" s="1254">
        <v>39.6</v>
      </c>
      <c r="J246" s="1254">
        <v>400</v>
      </c>
      <c r="K246" s="1254">
        <v>0</v>
      </c>
      <c r="L246" s="1255">
        <v>0</v>
      </c>
      <c r="M246" s="1253">
        <f t="shared" si="256"/>
        <v>439.6</v>
      </c>
      <c r="N246" s="1254">
        <v>39.6</v>
      </c>
      <c r="O246" s="1254">
        <v>400</v>
      </c>
      <c r="P246" s="1254">
        <v>0</v>
      </c>
      <c r="Q246" s="1255">
        <v>0</v>
      </c>
      <c r="R246" s="985"/>
      <c r="S246" s="804"/>
    </row>
    <row r="247" spans="1:19" ht="48" x14ac:dyDescent="0.25">
      <c r="A247" s="1400" t="s">
        <v>555</v>
      </c>
      <c r="B247" s="999" t="s">
        <v>711</v>
      </c>
      <c r="C247" s="1256">
        <f t="shared" si="257"/>
        <v>5031.2</v>
      </c>
      <c r="D247" s="1267">
        <v>206.3</v>
      </c>
      <c r="E247" s="1267">
        <v>4824.8999999999996</v>
      </c>
      <c r="F247" s="1267">
        <f t="shared" si="265"/>
        <v>0</v>
      </c>
      <c r="G247" s="1268">
        <f t="shared" si="265"/>
        <v>0</v>
      </c>
      <c r="H247" s="1256">
        <f t="shared" si="258"/>
        <v>5031.2</v>
      </c>
      <c r="I247" s="1267">
        <v>206.3</v>
      </c>
      <c r="J247" s="1267">
        <v>4824.8999999999996</v>
      </c>
      <c r="K247" s="1267">
        <f t="shared" si="266"/>
        <v>0</v>
      </c>
      <c r="L247" s="1268">
        <f t="shared" si="266"/>
        <v>0</v>
      </c>
      <c r="M247" s="1256">
        <f t="shared" si="256"/>
        <v>5031.2</v>
      </c>
      <c r="N247" s="1267">
        <v>206.3</v>
      </c>
      <c r="O247" s="1267">
        <v>4824.8999999999996</v>
      </c>
      <c r="P247" s="1267">
        <f t="shared" si="267"/>
        <v>0</v>
      </c>
      <c r="Q247" s="1268">
        <f t="shared" si="267"/>
        <v>0</v>
      </c>
      <c r="R247" s="985"/>
      <c r="S247" s="804"/>
    </row>
    <row r="248" spans="1:19" ht="59.25" customHeight="1" x14ac:dyDescent="0.25">
      <c r="A248" s="860"/>
      <c r="B248" s="914" t="s">
        <v>653</v>
      </c>
      <c r="C248" s="127">
        <f t="shared" si="257"/>
        <v>0</v>
      </c>
      <c r="D248" s="126">
        <f>SUM(D249:D258)</f>
        <v>0</v>
      </c>
      <c r="E248" s="126">
        <f t="shared" ref="E248:G248" si="268">SUM(E249:E258)</f>
        <v>0</v>
      </c>
      <c r="F248" s="126">
        <f t="shared" si="268"/>
        <v>0</v>
      </c>
      <c r="G248" s="1005">
        <f t="shared" si="268"/>
        <v>0</v>
      </c>
      <c r="H248" s="127">
        <f t="shared" si="258"/>
        <v>0</v>
      </c>
      <c r="I248" s="126">
        <f t="shared" ref="I248:L248" si="269">SUM(I249:I258)</f>
        <v>0</v>
      </c>
      <c r="J248" s="126">
        <f t="shared" si="269"/>
        <v>0</v>
      </c>
      <c r="K248" s="126">
        <f t="shared" si="269"/>
        <v>0</v>
      </c>
      <c r="L248" s="1005">
        <f t="shared" si="269"/>
        <v>0</v>
      </c>
      <c r="M248" s="127">
        <f t="shared" si="256"/>
        <v>0</v>
      </c>
      <c r="N248" s="126">
        <f t="shared" ref="N248:Q248" si="270">SUM(N249:N258)</f>
        <v>0</v>
      </c>
      <c r="O248" s="126">
        <f t="shared" si="270"/>
        <v>0</v>
      </c>
      <c r="P248" s="126">
        <f t="shared" si="270"/>
        <v>0</v>
      </c>
      <c r="Q248" s="1005">
        <f t="shared" si="270"/>
        <v>0</v>
      </c>
      <c r="R248" s="1008" t="e">
        <f>M248/C248*100</f>
        <v>#DIV/0!</v>
      </c>
      <c r="S248" s="804"/>
    </row>
    <row r="249" spans="1:19" ht="36" x14ac:dyDescent="0.25">
      <c r="A249" s="53">
        <v>1</v>
      </c>
      <c r="B249" s="1000" t="s">
        <v>376</v>
      </c>
      <c r="C249" s="929">
        <f t="shared" si="257"/>
        <v>0</v>
      </c>
      <c r="D249" s="798">
        <v>0</v>
      </c>
      <c r="E249" s="798">
        <v>0</v>
      </c>
      <c r="F249" s="798">
        <v>0</v>
      </c>
      <c r="G249" s="1004">
        <v>0</v>
      </c>
      <c r="H249" s="929">
        <f t="shared" si="258"/>
        <v>0</v>
      </c>
      <c r="I249" s="798">
        <v>0</v>
      </c>
      <c r="J249" s="798">
        <v>0</v>
      </c>
      <c r="K249" s="798">
        <v>0</v>
      </c>
      <c r="L249" s="1004">
        <v>0</v>
      </c>
      <c r="M249" s="929">
        <f t="shared" si="256"/>
        <v>0</v>
      </c>
      <c r="N249" s="798">
        <v>0</v>
      </c>
      <c r="O249" s="798">
        <v>0</v>
      </c>
      <c r="P249" s="798">
        <v>0</v>
      </c>
      <c r="Q249" s="1004">
        <v>0</v>
      </c>
      <c r="R249" s="1007"/>
      <c r="S249" s="804"/>
    </row>
    <row r="250" spans="1:19" ht="36" x14ac:dyDescent="0.25">
      <c r="A250" s="857" t="s">
        <v>26</v>
      </c>
      <c r="B250" s="246" t="s">
        <v>124</v>
      </c>
      <c r="C250" s="983">
        <f t="shared" si="257"/>
        <v>0</v>
      </c>
      <c r="D250" s="797">
        <v>0</v>
      </c>
      <c r="E250" s="739"/>
      <c r="F250" s="739"/>
      <c r="G250" s="850"/>
      <c r="H250" s="983">
        <f t="shared" si="258"/>
        <v>0</v>
      </c>
      <c r="I250" s="797">
        <v>0</v>
      </c>
      <c r="J250" s="739"/>
      <c r="K250" s="739"/>
      <c r="L250" s="850"/>
      <c r="M250" s="983">
        <f t="shared" si="256"/>
        <v>0</v>
      </c>
      <c r="N250" s="797">
        <v>0</v>
      </c>
      <c r="O250" s="739"/>
      <c r="P250" s="739"/>
      <c r="Q250" s="850"/>
      <c r="R250" s="985"/>
      <c r="S250" s="804"/>
    </row>
    <row r="251" spans="1:19" x14ac:dyDescent="0.25">
      <c r="A251" s="857" t="s">
        <v>27</v>
      </c>
      <c r="B251" s="246" t="s">
        <v>125</v>
      </c>
      <c r="C251" s="983">
        <f t="shared" si="257"/>
        <v>0</v>
      </c>
      <c r="D251" s="797">
        <v>0</v>
      </c>
      <c r="E251" s="739"/>
      <c r="F251" s="739"/>
      <c r="G251" s="850"/>
      <c r="H251" s="983">
        <f t="shared" si="258"/>
        <v>0</v>
      </c>
      <c r="I251" s="797">
        <v>0</v>
      </c>
      <c r="J251" s="739"/>
      <c r="K251" s="739"/>
      <c r="L251" s="850"/>
      <c r="M251" s="983">
        <f t="shared" si="256"/>
        <v>0</v>
      </c>
      <c r="N251" s="797">
        <v>0</v>
      </c>
      <c r="O251" s="739"/>
      <c r="P251" s="739"/>
      <c r="Q251" s="850"/>
      <c r="R251" s="985"/>
      <c r="S251" s="804"/>
    </row>
    <row r="252" spans="1:19" x14ac:dyDescent="0.25">
      <c r="A252" s="857" t="s">
        <v>28</v>
      </c>
      <c r="B252" s="246" t="s">
        <v>126</v>
      </c>
      <c r="C252" s="983">
        <f t="shared" si="257"/>
        <v>0</v>
      </c>
      <c r="D252" s="797">
        <v>0</v>
      </c>
      <c r="E252" s="739"/>
      <c r="F252" s="739"/>
      <c r="G252" s="850"/>
      <c r="H252" s="983">
        <f t="shared" si="258"/>
        <v>0</v>
      </c>
      <c r="I252" s="797">
        <v>0</v>
      </c>
      <c r="J252" s="739"/>
      <c r="K252" s="739"/>
      <c r="L252" s="850"/>
      <c r="M252" s="983">
        <f t="shared" si="256"/>
        <v>0</v>
      </c>
      <c r="N252" s="797">
        <v>0</v>
      </c>
      <c r="O252" s="739"/>
      <c r="P252" s="739"/>
      <c r="Q252" s="850"/>
      <c r="R252" s="985"/>
      <c r="S252" s="804"/>
    </row>
    <row r="253" spans="1:19" ht="24" x14ac:dyDescent="0.25">
      <c r="A253" s="857" t="s">
        <v>29</v>
      </c>
      <c r="B253" s="246" t="s">
        <v>127</v>
      </c>
      <c r="C253" s="983">
        <f t="shared" si="257"/>
        <v>0</v>
      </c>
      <c r="D253" s="797">
        <v>0</v>
      </c>
      <c r="E253" s="739"/>
      <c r="F253" s="739"/>
      <c r="G253" s="850"/>
      <c r="H253" s="983">
        <f t="shared" si="258"/>
        <v>0</v>
      </c>
      <c r="I253" s="797">
        <v>0</v>
      </c>
      <c r="J253" s="739"/>
      <c r="K253" s="739"/>
      <c r="L253" s="850"/>
      <c r="M253" s="983">
        <f t="shared" si="256"/>
        <v>0</v>
      </c>
      <c r="N253" s="797">
        <v>0</v>
      </c>
      <c r="O253" s="739"/>
      <c r="P253" s="739"/>
      <c r="Q253" s="850"/>
      <c r="R253" s="985"/>
      <c r="S253" s="804"/>
    </row>
    <row r="254" spans="1:19" ht="36" x14ac:dyDescent="0.25">
      <c r="A254" s="325">
        <v>2</v>
      </c>
      <c r="B254" s="1001" t="s">
        <v>654</v>
      </c>
      <c r="C254" s="983">
        <f t="shared" si="257"/>
        <v>0</v>
      </c>
      <c r="D254" s="739">
        <v>0</v>
      </c>
      <c r="E254" s="739">
        <v>0</v>
      </c>
      <c r="F254" s="739">
        <v>0</v>
      </c>
      <c r="G254" s="850">
        <v>0</v>
      </c>
      <c r="H254" s="983">
        <f t="shared" si="258"/>
        <v>0</v>
      </c>
      <c r="I254" s="739">
        <v>0</v>
      </c>
      <c r="J254" s="739">
        <v>0</v>
      </c>
      <c r="K254" s="739">
        <v>0</v>
      </c>
      <c r="L254" s="850">
        <v>0</v>
      </c>
      <c r="M254" s="983">
        <f t="shared" si="256"/>
        <v>0</v>
      </c>
      <c r="N254" s="739">
        <v>0</v>
      </c>
      <c r="O254" s="739">
        <v>0</v>
      </c>
      <c r="P254" s="739">
        <v>0</v>
      </c>
      <c r="Q254" s="850">
        <v>0</v>
      </c>
      <c r="R254" s="985"/>
      <c r="S254" s="804"/>
    </row>
    <row r="255" spans="1:19" x14ac:dyDescent="0.25">
      <c r="A255" s="861" t="s">
        <v>34</v>
      </c>
      <c r="B255" s="246" t="s">
        <v>128</v>
      </c>
      <c r="C255" s="983">
        <f t="shared" si="257"/>
        <v>0</v>
      </c>
      <c r="D255" s="797">
        <v>0</v>
      </c>
      <c r="E255" s="739"/>
      <c r="F255" s="739"/>
      <c r="G255" s="850"/>
      <c r="H255" s="983">
        <f t="shared" si="258"/>
        <v>0</v>
      </c>
      <c r="I255" s="797">
        <v>0</v>
      </c>
      <c r="J255" s="739"/>
      <c r="K255" s="739"/>
      <c r="L255" s="850"/>
      <c r="M255" s="983">
        <f t="shared" si="256"/>
        <v>0</v>
      </c>
      <c r="N255" s="797">
        <v>0</v>
      </c>
      <c r="O255" s="739"/>
      <c r="P255" s="739"/>
      <c r="Q255" s="850"/>
      <c r="R255" s="985"/>
      <c r="S255" s="804"/>
    </row>
    <row r="256" spans="1:19" x14ac:dyDescent="0.25">
      <c r="A256" s="857" t="s">
        <v>115</v>
      </c>
      <c r="B256" s="246" t="s">
        <v>129</v>
      </c>
      <c r="C256" s="983">
        <f t="shared" si="257"/>
        <v>0</v>
      </c>
      <c r="D256" s="797">
        <v>0</v>
      </c>
      <c r="E256" s="739"/>
      <c r="F256" s="739"/>
      <c r="G256" s="850"/>
      <c r="H256" s="983">
        <f t="shared" si="258"/>
        <v>0</v>
      </c>
      <c r="I256" s="797">
        <v>0</v>
      </c>
      <c r="J256" s="739"/>
      <c r="K256" s="739"/>
      <c r="L256" s="850"/>
      <c r="M256" s="983">
        <f t="shared" si="256"/>
        <v>0</v>
      </c>
      <c r="N256" s="797">
        <v>0</v>
      </c>
      <c r="O256" s="739"/>
      <c r="P256" s="739"/>
      <c r="Q256" s="850"/>
      <c r="R256" s="985"/>
      <c r="S256" s="804"/>
    </row>
    <row r="257" spans="1:20" ht="24" x14ac:dyDescent="0.25">
      <c r="A257" s="325">
        <v>3</v>
      </c>
      <c r="B257" s="1001" t="s">
        <v>655</v>
      </c>
      <c r="C257" s="983">
        <f t="shared" si="257"/>
        <v>0</v>
      </c>
      <c r="D257" s="739">
        <v>0</v>
      </c>
      <c r="E257" s="739">
        <v>0</v>
      </c>
      <c r="F257" s="739">
        <v>0</v>
      </c>
      <c r="G257" s="850">
        <v>0</v>
      </c>
      <c r="H257" s="983">
        <v>0</v>
      </c>
      <c r="I257" s="739">
        <v>0</v>
      </c>
      <c r="J257" s="739">
        <v>0</v>
      </c>
      <c r="K257" s="739">
        <v>0</v>
      </c>
      <c r="L257" s="850">
        <v>0</v>
      </c>
      <c r="M257" s="983">
        <f t="shared" si="256"/>
        <v>0</v>
      </c>
      <c r="N257" s="739">
        <v>0</v>
      </c>
      <c r="O257" s="739">
        <v>0</v>
      </c>
      <c r="P257" s="739">
        <v>0</v>
      </c>
      <c r="Q257" s="850">
        <v>0</v>
      </c>
      <c r="R257" s="985"/>
      <c r="S257" s="804"/>
    </row>
    <row r="258" spans="1:20" ht="60" x14ac:dyDescent="0.25">
      <c r="A258" s="325">
        <v>4</v>
      </c>
      <c r="B258" s="1001" t="s">
        <v>656</v>
      </c>
      <c r="C258" s="983">
        <f t="shared" si="257"/>
        <v>0</v>
      </c>
      <c r="D258" s="794">
        <v>0</v>
      </c>
      <c r="E258" s="794">
        <v>0</v>
      </c>
      <c r="F258" s="794">
        <v>0</v>
      </c>
      <c r="G258" s="851">
        <v>0</v>
      </c>
      <c r="H258" s="983">
        <f t="shared" si="258"/>
        <v>0</v>
      </c>
      <c r="I258" s="794">
        <v>0</v>
      </c>
      <c r="J258" s="794">
        <v>0</v>
      </c>
      <c r="K258" s="794">
        <v>0</v>
      </c>
      <c r="L258" s="851">
        <v>0</v>
      </c>
      <c r="M258" s="983">
        <f t="shared" si="256"/>
        <v>0</v>
      </c>
      <c r="N258" s="794">
        <v>0</v>
      </c>
      <c r="O258" s="794">
        <v>0</v>
      </c>
      <c r="P258" s="794">
        <v>0</v>
      </c>
      <c r="Q258" s="851">
        <v>0</v>
      </c>
      <c r="R258" s="986"/>
      <c r="S258" s="804"/>
    </row>
    <row r="259" spans="1:20" ht="36" x14ac:dyDescent="0.25">
      <c r="A259" s="862"/>
      <c r="B259" s="1002" t="s">
        <v>657</v>
      </c>
      <c r="C259" s="1269">
        <f t="shared" si="257"/>
        <v>1354.6</v>
      </c>
      <c r="D259" s="1270">
        <f>SUM(D260)</f>
        <v>1354.6</v>
      </c>
      <c r="E259" s="1270">
        <f t="shared" ref="E259:G259" si="271">SUM(E260)</f>
        <v>0</v>
      </c>
      <c r="F259" s="1270">
        <f t="shared" si="271"/>
        <v>0</v>
      </c>
      <c r="G259" s="1271">
        <f t="shared" si="271"/>
        <v>0</v>
      </c>
      <c r="H259" s="1269">
        <f t="shared" si="258"/>
        <v>1354.6</v>
      </c>
      <c r="I259" s="1270">
        <f t="shared" ref="I259:L259" si="272">SUM(I260)</f>
        <v>1354.6</v>
      </c>
      <c r="J259" s="1270">
        <f t="shared" si="272"/>
        <v>0</v>
      </c>
      <c r="K259" s="1270">
        <f t="shared" si="272"/>
        <v>0</v>
      </c>
      <c r="L259" s="1271">
        <f t="shared" si="272"/>
        <v>0</v>
      </c>
      <c r="M259" s="1269">
        <f t="shared" si="256"/>
        <v>1354.6</v>
      </c>
      <c r="N259" s="1270">
        <f t="shared" ref="N259:Q259" si="273">SUM(N260)</f>
        <v>1354.6</v>
      </c>
      <c r="O259" s="1270">
        <f t="shared" si="273"/>
        <v>0</v>
      </c>
      <c r="P259" s="1270">
        <f t="shared" si="273"/>
        <v>0</v>
      </c>
      <c r="Q259" s="1271">
        <f t="shared" si="273"/>
        <v>0</v>
      </c>
      <c r="R259" s="1009">
        <f>M259/C259*100</f>
        <v>100</v>
      </c>
      <c r="S259" s="804"/>
    </row>
    <row r="260" spans="1:20" ht="24" x14ac:dyDescent="0.25">
      <c r="A260" s="863" t="s">
        <v>170</v>
      </c>
      <c r="B260" s="998" t="s">
        <v>413</v>
      </c>
      <c r="C260" s="1264">
        <f t="shared" si="257"/>
        <v>1354.6</v>
      </c>
      <c r="D260" s="1272">
        <v>1354.6</v>
      </c>
      <c r="E260" s="1272">
        <v>0</v>
      </c>
      <c r="F260" s="1272">
        <v>0</v>
      </c>
      <c r="G260" s="1273">
        <v>0</v>
      </c>
      <c r="H260" s="1264">
        <f t="shared" si="258"/>
        <v>1354.6</v>
      </c>
      <c r="I260" s="1272">
        <v>1354.6</v>
      </c>
      <c r="J260" s="1272">
        <v>0</v>
      </c>
      <c r="K260" s="1272">
        <v>0</v>
      </c>
      <c r="L260" s="1273">
        <v>0</v>
      </c>
      <c r="M260" s="1264">
        <f t="shared" si="256"/>
        <v>1354.6</v>
      </c>
      <c r="N260" s="1272">
        <v>1354.6</v>
      </c>
      <c r="O260" s="1272">
        <v>0</v>
      </c>
      <c r="P260" s="1272">
        <v>0</v>
      </c>
      <c r="Q260" s="1273">
        <v>0</v>
      </c>
      <c r="R260" s="1010"/>
      <c r="S260" s="804"/>
    </row>
    <row r="261" spans="1:20" ht="15.75" thickBot="1" x14ac:dyDescent="0.3">
      <c r="A261" s="1003"/>
      <c r="B261" s="942" t="s">
        <v>102</v>
      </c>
      <c r="C261" s="1041">
        <f t="shared" si="257"/>
        <v>54849.4</v>
      </c>
      <c r="D261" s="1236">
        <f>D224+D248+D259</f>
        <v>48811</v>
      </c>
      <c r="E261" s="1236">
        <f>E224+E248+E259</f>
        <v>6038.4</v>
      </c>
      <c r="F261" s="1236">
        <f>F224+F248+F259</f>
        <v>0</v>
      </c>
      <c r="G261" s="1237">
        <f>G224+G248+G259</f>
        <v>0</v>
      </c>
      <c r="H261" s="1041">
        <f t="shared" si="258"/>
        <v>54849.4</v>
      </c>
      <c r="I261" s="1236">
        <f>I224+I248+I259</f>
        <v>48811</v>
      </c>
      <c r="J261" s="1236">
        <f>J224+J248+J259</f>
        <v>6038.4</v>
      </c>
      <c r="K261" s="1236">
        <f>K224+K248+K259</f>
        <v>0</v>
      </c>
      <c r="L261" s="1237">
        <f>L224+L248+L259</f>
        <v>0</v>
      </c>
      <c r="M261" s="1041">
        <f>SUM(N261:Q261)</f>
        <v>54667.500000000007</v>
      </c>
      <c r="N261" s="1236">
        <f>N224+N248+N259</f>
        <v>48735.100000000006</v>
      </c>
      <c r="O261" s="1236">
        <f>O224+O248+O259</f>
        <v>5932.4</v>
      </c>
      <c r="P261" s="1236">
        <f>P224+P248+P259</f>
        <v>0</v>
      </c>
      <c r="Q261" s="1237">
        <f>Q224+Q248+Q259</f>
        <v>0</v>
      </c>
      <c r="R261" s="987">
        <f>M261/C261*100</f>
        <v>99.668364649385424</v>
      </c>
      <c r="S261" s="804"/>
    </row>
    <row r="262" spans="1:20" ht="19.5" thickBot="1" x14ac:dyDescent="0.3">
      <c r="A262" s="1511" t="s">
        <v>542</v>
      </c>
      <c r="B262" s="1512"/>
      <c r="C262" s="1512"/>
      <c r="D262" s="1512"/>
      <c r="E262" s="1512"/>
      <c r="F262" s="1512"/>
      <c r="G262" s="1512"/>
      <c r="H262" s="1512"/>
      <c r="I262" s="1512"/>
      <c r="J262" s="1512"/>
      <c r="K262" s="1512"/>
      <c r="L262" s="1512"/>
      <c r="M262" s="1512"/>
      <c r="N262" s="1512"/>
      <c r="O262" s="1512"/>
      <c r="P262" s="1512"/>
      <c r="Q262" s="1512"/>
      <c r="R262" s="1513"/>
      <c r="S262" s="1375"/>
    </row>
    <row r="263" spans="1:20" ht="60" x14ac:dyDescent="0.25">
      <c r="A263" s="1011"/>
      <c r="B263" s="997" t="s">
        <v>543</v>
      </c>
      <c r="C263" s="1284">
        <f>SUM(D263:G263)</f>
        <v>30949.219999999998</v>
      </c>
      <c r="D263" s="1285">
        <f>SUM(D272:D279)</f>
        <v>28371.42</v>
      </c>
      <c r="E263" s="1285">
        <f>SUM(E272:E279)</f>
        <v>2577.8000000000002</v>
      </c>
      <c r="F263" s="1285">
        <f>SUM(F272:F279)</f>
        <v>0</v>
      </c>
      <c r="G263" s="1286">
        <f>SUM(G272:G279)</f>
        <v>0</v>
      </c>
      <c r="H263" s="1284">
        <f>SUM(I263:L263)</f>
        <v>30949.219999999998</v>
      </c>
      <c r="I263" s="1435">
        <f>SUM(I272:I279)</f>
        <v>28371.42</v>
      </c>
      <c r="J263" s="1285">
        <f>SUM(J272:J279)</f>
        <v>2577.8000000000002</v>
      </c>
      <c r="K263" s="1285">
        <f>SUM(K272:K279)</f>
        <v>0</v>
      </c>
      <c r="L263" s="1286">
        <f>SUM(L272:L279)</f>
        <v>0</v>
      </c>
      <c r="M263" s="1284">
        <f>SUM(N263:Q263)</f>
        <v>30562.39</v>
      </c>
      <c r="N263" s="1285">
        <f>SUM(N272:N279)</f>
        <v>27985.54</v>
      </c>
      <c r="O263" s="1435">
        <f>SUM(O272:O279)</f>
        <v>2576.85</v>
      </c>
      <c r="P263" s="1285">
        <f>SUM(P272:P279)</f>
        <v>0</v>
      </c>
      <c r="Q263" s="1286">
        <f>SUM(Q272:Q279)</f>
        <v>0</v>
      </c>
      <c r="R263" s="1006">
        <f>M263/C263*100</f>
        <v>98.75011389624683</v>
      </c>
      <c r="S263" s="1375" t="s">
        <v>368</v>
      </c>
    </row>
    <row r="264" spans="1:20" ht="23.25" hidden="1" customHeight="1" x14ac:dyDescent="0.25">
      <c r="A264" s="866" t="s">
        <v>34</v>
      </c>
      <c r="B264" s="213" t="s">
        <v>237</v>
      </c>
      <c r="C264" s="1276">
        <f t="shared" ref="C264:C271" si="274">D264+E264+F264</f>
        <v>0</v>
      </c>
      <c r="D264" s="1277">
        <v>0</v>
      </c>
      <c r="E264" s="1277"/>
      <c r="F264" s="1277"/>
      <c r="G264" s="1278"/>
      <c r="H264" s="1276">
        <f t="shared" ref="H264:H271" si="275">I264+J264+K264</f>
        <v>0</v>
      </c>
      <c r="I264" s="1277">
        <v>0</v>
      </c>
      <c r="J264" s="1277"/>
      <c r="K264" s="1277"/>
      <c r="L264" s="1278"/>
      <c r="M264" s="1276">
        <f t="shared" ref="M264:M271" si="276">N264+O264+P264</f>
        <v>0</v>
      </c>
      <c r="N264" s="1277">
        <v>0</v>
      </c>
      <c r="O264" s="1277"/>
      <c r="P264" s="1277"/>
      <c r="Q264" s="1278"/>
      <c r="R264" s="1019"/>
      <c r="S264" s="804"/>
    </row>
    <row r="265" spans="1:20" ht="23.25" hidden="1" customHeight="1" x14ac:dyDescent="0.25">
      <c r="A265" s="866" t="s">
        <v>34</v>
      </c>
      <c r="B265" s="213" t="s">
        <v>238</v>
      </c>
      <c r="C265" s="1276">
        <f t="shared" si="274"/>
        <v>0</v>
      </c>
      <c r="D265" s="1277">
        <v>0</v>
      </c>
      <c r="E265" s="1277"/>
      <c r="F265" s="1277"/>
      <c r="G265" s="1278"/>
      <c r="H265" s="1276">
        <f t="shared" si="275"/>
        <v>0</v>
      </c>
      <c r="I265" s="1277">
        <v>0</v>
      </c>
      <c r="J265" s="1277"/>
      <c r="K265" s="1277"/>
      <c r="L265" s="1278"/>
      <c r="M265" s="1276">
        <f t="shared" si="276"/>
        <v>0</v>
      </c>
      <c r="N265" s="1277">
        <v>0</v>
      </c>
      <c r="O265" s="1277"/>
      <c r="P265" s="1277"/>
      <c r="Q265" s="1278"/>
      <c r="R265" s="1019"/>
      <c r="S265" s="804"/>
    </row>
    <row r="266" spans="1:20" ht="23.25" hidden="1" customHeight="1" x14ac:dyDescent="0.25">
      <c r="A266" s="864" t="s">
        <v>40</v>
      </c>
      <c r="B266" s="213" t="s">
        <v>147</v>
      </c>
      <c r="C266" s="1276">
        <f t="shared" si="274"/>
        <v>0</v>
      </c>
      <c r="D266" s="1277">
        <v>0</v>
      </c>
      <c r="E266" s="1277"/>
      <c r="F266" s="1277"/>
      <c r="G266" s="1278"/>
      <c r="H266" s="1276">
        <f t="shared" si="275"/>
        <v>0</v>
      </c>
      <c r="I266" s="1277">
        <v>0</v>
      </c>
      <c r="J266" s="1277"/>
      <c r="K266" s="1277"/>
      <c r="L266" s="1278"/>
      <c r="M266" s="1276">
        <f t="shared" si="276"/>
        <v>0</v>
      </c>
      <c r="N266" s="1277">
        <v>0</v>
      </c>
      <c r="O266" s="1277"/>
      <c r="P266" s="1277"/>
      <c r="Q266" s="1278"/>
      <c r="R266" s="1020"/>
      <c r="S266" s="804"/>
    </row>
    <row r="267" spans="1:20" ht="23.25" hidden="1" customHeight="1" x14ac:dyDescent="0.25">
      <c r="A267" s="864" t="s">
        <v>40</v>
      </c>
      <c r="B267" s="213" t="s">
        <v>239</v>
      </c>
      <c r="C267" s="1276">
        <f t="shared" si="274"/>
        <v>0</v>
      </c>
      <c r="D267" s="1277">
        <v>0</v>
      </c>
      <c r="E267" s="1277"/>
      <c r="F267" s="1277"/>
      <c r="G267" s="1278"/>
      <c r="H267" s="1276">
        <f t="shared" si="275"/>
        <v>0</v>
      </c>
      <c r="I267" s="1277">
        <v>0</v>
      </c>
      <c r="J267" s="1277"/>
      <c r="K267" s="1277"/>
      <c r="L267" s="1278"/>
      <c r="M267" s="1276">
        <f t="shared" si="276"/>
        <v>0</v>
      </c>
      <c r="N267" s="1277">
        <v>0</v>
      </c>
      <c r="O267" s="1277"/>
      <c r="P267" s="1277"/>
      <c r="Q267" s="1278"/>
      <c r="R267" s="1020"/>
      <c r="S267" s="804"/>
    </row>
    <row r="268" spans="1:20" ht="23.25" hidden="1" customHeight="1" x14ac:dyDescent="0.25">
      <c r="A268" s="868" t="s">
        <v>35</v>
      </c>
      <c r="B268" s="213" t="s">
        <v>148</v>
      </c>
      <c r="C268" s="1276">
        <f t="shared" si="274"/>
        <v>0</v>
      </c>
      <c r="D268" s="1277">
        <v>0</v>
      </c>
      <c r="E268" s="1277"/>
      <c r="F268" s="1277"/>
      <c r="G268" s="1278"/>
      <c r="H268" s="1276">
        <f t="shared" si="275"/>
        <v>0</v>
      </c>
      <c r="I268" s="1277">
        <v>0</v>
      </c>
      <c r="J268" s="1277"/>
      <c r="K268" s="1277"/>
      <c r="L268" s="1278"/>
      <c r="M268" s="1276">
        <f t="shared" si="276"/>
        <v>0</v>
      </c>
      <c r="N268" s="1277">
        <v>0</v>
      </c>
      <c r="O268" s="1277"/>
      <c r="P268" s="1277"/>
      <c r="Q268" s="1278"/>
      <c r="R268" s="1020"/>
      <c r="S268" s="804"/>
    </row>
    <row r="269" spans="1:20" ht="31.5" hidden="1" customHeight="1" x14ac:dyDescent="0.25">
      <c r="A269" s="868" t="s">
        <v>35</v>
      </c>
      <c r="B269" s="213" t="s">
        <v>240</v>
      </c>
      <c r="C269" s="1276">
        <f t="shared" si="274"/>
        <v>0</v>
      </c>
      <c r="D269" s="1277">
        <v>0</v>
      </c>
      <c r="E269" s="1277"/>
      <c r="F269" s="1277"/>
      <c r="G269" s="1278"/>
      <c r="H269" s="1276">
        <f t="shared" si="275"/>
        <v>0</v>
      </c>
      <c r="I269" s="1277">
        <v>0</v>
      </c>
      <c r="J269" s="1277"/>
      <c r="K269" s="1277"/>
      <c r="L269" s="1278"/>
      <c r="M269" s="1276">
        <f t="shared" si="276"/>
        <v>0</v>
      </c>
      <c r="N269" s="1277">
        <v>0</v>
      </c>
      <c r="O269" s="1277"/>
      <c r="P269" s="1277"/>
      <c r="Q269" s="1278"/>
      <c r="R269" s="1020"/>
      <c r="S269" s="804"/>
    </row>
    <row r="270" spans="1:20" ht="63.75" hidden="1" customHeight="1" x14ac:dyDescent="0.25">
      <c r="A270" s="868" t="s">
        <v>50</v>
      </c>
      <c r="B270" s="213" t="s">
        <v>149</v>
      </c>
      <c r="C270" s="1276">
        <f t="shared" si="274"/>
        <v>0</v>
      </c>
      <c r="D270" s="1277">
        <v>0</v>
      </c>
      <c r="E270" s="1277"/>
      <c r="F270" s="1277"/>
      <c r="G270" s="1278"/>
      <c r="H270" s="1276">
        <f t="shared" si="275"/>
        <v>0</v>
      </c>
      <c r="I270" s="1277">
        <v>0</v>
      </c>
      <c r="J270" s="1277"/>
      <c r="K270" s="1277"/>
      <c r="L270" s="1278"/>
      <c r="M270" s="1276">
        <f t="shared" si="276"/>
        <v>0</v>
      </c>
      <c r="N270" s="1277">
        <v>0</v>
      </c>
      <c r="O270" s="1277"/>
      <c r="P270" s="1277"/>
      <c r="Q270" s="1278"/>
      <c r="R270" s="1020"/>
      <c r="S270" s="804"/>
    </row>
    <row r="271" spans="1:20" ht="29.25" hidden="1" customHeight="1" x14ac:dyDescent="0.25">
      <c r="A271" s="868" t="s">
        <v>50</v>
      </c>
      <c r="B271" s="213" t="s">
        <v>241</v>
      </c>
      <c r="C271" s="1276">
        <f t="shared" si="274"/>
        <v>0</v>
      </c>
      <c r="D271" s="1277">
        <v>0</v>
      </c>
      <c r="E271" s="1277"/>
      <c r="F271" s="1277"/>
      <c r="G271" s="1278"/>
      <c r="H271" s="1276">
        <f t="shared" si="275"/>
        <v>0</v>
      </c>
      <c r="I271" s="1277">
        <v>0</v>
      </c>
      <c r="J271" s="1277"/>
      <c r="K271" s="1277"/>
      <c r="L271" s="1278"/>
      <c r="M271" s="1276">
        <f t="shared" si="276"/>
        <v>0</v>
      </c>
      <c r="N271" s="1277">
        <v>0</v>
      </c>
      <c r="O271" s="1277"/>
      <c r="P271" s="1277"/>
      <c r="Q271" s="1278"/>
      <c r="R271" s="1020"/>
      <c r="S271" s="804"/>
    </row>
    <row r="272" spans="1:20" ht="30.75" customHeight="1" x14ac:dyDescent="0.25">
      <c r="A272" s="868" t="s">
        <v>170</v>
      </c>
      <c r="B272" s="213" t="s">
        <v>423</v>
      </c>
      <c r="C272" s="1276">
        <f t="shared" ref="C272:C275" si="277">SUM(D272:G272)</f>
        <v>26447.599999999999</v>
      </c>
      <c r="D272" s="1277">
        <v>26447.599999999999</v>
      </c>
      <c r="E272" s="1277">
        <v>0</v>
      </c>
      <c r="F272" s="1277">
        <v>0</v>
      </c>
      <c r="G272" s="1278">
        <v>0</v>
      </c>
      <c r="H272" s="1276">
        <f t="shared" ref="H272:H295" si="278">SUM(I272:L272)</f>
        <v>26447.599999999999</v>
      </c>
      <c r="I272" s="1277">
        <v>26447.599999999999</v>
      </c>
      <c r="J272" s="1277">
        <v>0</v>
      </c>
      <c r="K272" s="1277">
        <v>0</v>
      </c>
      <c r="L272" s="1278">
        <v>0</v>
      </c>
      <c r="M272" s="1276">
        <f t="shared" ref="M272:M295" si="279">SUM(N272:Q272)</f>
        <v>26061.83</v>
      </c>
      <c r="N272" s="1277">
        <v>26061.83</v>
      </c>
      <c r="O272" s="1277">
        <v>0</v>
      </c>
      <c r="P272" s="1277">
        <v>0</v>
      </c>
      <c r="Q272" s="1278">
        <v>0</v>
      </c>
      <c r="R272" s="1020"/>
      <c r="S272" s="804"/>
      <c r="T272" s="531"/>
    </row>
    <row r="273" spans="1:19" ht="24" x14ac:dyDescent="0.25">
      <c r="A273" s="868" t="s">
        <v>171</v>
      </c>
      <c r="B273" s="999" t="s">
        <v>544</v>
      </c>
      <c r="C273" s="1276">
        <f t="shared" si="277"/>
        <v>2011</v>
      </c>
      <c r="D273" s="1277">
        <v>1511</v>
      </c>
      <c r="E273" s="1277">
        <v>500</v>
      </c>
      <c r="F273" s="1277">
        <v>0</v>
      </c>
      <c r="G273" s="1278">
        <v>0</v>
      </c>
      <c r="H273" s="1276">
        <f t="shared" si="278"/>
        <v>2011</v>
      </c>
      <c r="I273" s="1277">
        <v>1511</v>
      </c>
      <c r="J273" s="1277">
        <v>500</v>
      </c>
      <c r="K273" s="1277">
        <v>0</v>
      </c>
      <c r="L273" s="1278">
        <v>0</v>
      </c>
      <c r="M273" s="1276">
        <f t="shared" si="279"/>
        <v>2010.9</v>
      </c>
      <c r="N273" s="1277">
        <v>1510.9</v>
      </c>
      <c r="O273" s="1277">
        <v>500</v>
      </c>
      <c r="P273" s="1277">
        <v>0</v>
      </c>
      <c r="Q273" s="1278">
        <v>0</v>
      </c>
      <c r="R273" s="1020"/>
      <c r="S273" s="804"/>
    </row>
    <row r="274" spans="1:19" ht="24" x14ac:dyDescent="0.25">
      <c r="A274" s="868" t="s">
        <v>398</v>
      </c>
      <c r="B274" s="999" t="s">
        <v>545</v>
      </c>
      <c r="C274" s="1276">
        <f t="shared" si="277"/>
        <v>335.4</v>
      </c>
      <c r="D274" s="1277">
        <v>335.4</v>
      </c>
      <c r="E274" s="1277">
        <v>0</v>
      </c>
      <c r="F274" s="1277">
        <v>0</v>
      </c>
      <c r="G274" s="1278">
        <v>0</v>
      </c>
      <c r="H274" s="1276">
        <f t="shared" si="278"/>
        <v>335.4</v>
      </c>
      <c r="I274" s="1277">
        <v>335.4</v>
      </c>
      <c r="J274" s="1277">
        <v>0</v>
      </c>
      <c r="K274" s="1277">
        <v>0</v>
      </c>
      <c r="L274" s="1278">
        <v>0</v>
      </c>
      <c r="M274" s="1276">
        <f t="shared" si="279"/>
        <v>335.39</v>
      </c>
      <c r="N274" s="1277">
        <v>335.39</v>
      </c>
      <c r="O274" s="1277">
        <v>0</v>
      </c>
      <c r="P274" s="1277">
        <v>0</v>
      </c>
      <c r="Q274" s="1278">
        <v>0</v>
      </c>
      <c r="R274" s="1020"/>
      <c r="S274" s="804"/>
    </row>
    <row r="275" spans="1:19" ht="36" x14ac:dyDescent="0.25">
      <c r="A275" s="868">
        <v>4</v>
      </c>
      <c r="B275" s="213" t="s">
        <v>546</v>
      </c>
      <c r="C275" s="1276">
        <f t="shared" si="277"/>
        <v>824.3</v>
      </c>
      <c r="D275" s="1277">
        <v>0</v>
      </c>
      <c r="E275" s="1277">
        <v>824.3</v>
      </c>
      <c r="F275" s="1277">
        <v>0</v>
      </c>
      <c r="G275" s="1278">
        <v>0</v>
      </c>
      <c r="H275" s="1276">
        <f t="shared" si="278"/>
        <v>824.3</v>
      </c>
      <c r="I275" s="1277">
        <v>0</v>
      </c>
      <c r="J275" s="1277">
        <v>824.3</v>
      </c>
      <c r="K275" s="1277">
        <v>0</v>
      </c>
      <c r="L275" s="1278">
        <v>0</v>
      </c>
      <c r="M275" s="1437">
        <f t="shared" si="279"/>
        <v>823.35</v>
      </c>
      <c r="N275" s="1277">
        <v>0</v>
      </c>
      <c r="O275" s="1436">
        <v>823.35</v>
      </c>
      <c r="P275" s="1277">
        <v>0</v>
      </c>
      <c r="Q275" s="1278">
        <v>0</v>
      </c>
      <c r="R275" s="1020"/>
      <c r="S275" s="804"/>
    </row>
    <row r="276" spans="1:19" ht="36" x14ac:dyDescent="0.25">
      <c r="A276" s="868">
        <v>5</v>
      </c>
      <c r="B276" s="213" t="s">
        <v>717</v>
      </c>
      <c r="C276" s="1276"/>
      <c r="D276" s="1277"/>
      <c r="E276" s="1277"/>
      <c r="F276" s="1277"/>
      <c r="G276" s="1278"/>
      <c r="H276" s="1276"/>
      <c r="I276" s="1277"/>
      <c r="J276" s="1277"/>
      <c r="K276" s="1277"/>
      <c r="L276" s="1278"/>
      <c r="M276" s="1437"/>
      <c r="N276" s="1277"/>
      <c r="O276" s="1436"/>
      <c r="P276" s="1277"/>
      <c r="Q276" s="1278"/>
      <c r="R276" s="1020"/>
      <c r="S276" s="804"/>
    </row>
    <row r="277" spans="1:19" ht="24" x14ac:dyDescent="0.25">
      <c r="A277" s="868">
        <v>6</v>
      </c>
      <c r="B277" s="213" t="s">
        <v>716</v>
      </c>
      <c r="C277" s="1276"/>
      <c r="D277" s="1277"/>
      <c r="E277" s="1277"/>
      <c r="F277" s="1277"/>
      <c r="G277" s="1278"/>
      <c r="H277" s="1276"/>
      <c r="I277" s="1277"/>
      <c r="J277" s="1277"/>
      <c r="K277" s="1277"/>
      <c r="L277" s="1278"/>
      <c r="M277" s="1276"/>
      <c r="N277" s="1277"/>
      <c r="O277" s="1277"/>
      <c r="P277" s="1277"/>
      <c r="Q277" s="1278"/>
      <c r="R277" s="1020"/>
      <c r="S277" s="804"/>
    </row>
    <row r="278" spans="1:19" ht="24.75" customHeight="1" x14ac:dyDescent="0.25">
      <c r="A278" s="868">
        <v>7</v>
      </c>
      <c r="B278" s="213" t="s">
        <v>549</v>
      </c>
      <c r="C278" s="1276">
        <f t="shared" ref="C278:C279" si="280">SUM(D278:G278)</f>
        <v>1330.92</v>
      </c>
      <c r="D278" s="1277">
        <v>77.42</v>
      </c>
      <c r="E278" s="1277">
        <v>1253.5</v>
      </c>
      <c r="F278" s="1277">
        <v>0</v>
      </c>
      <c r="G278" s="1278">
        <v>0</v>
      </c>
      <c r="H278" s="1276">
        <f t="shared" ref="H278" si="281">SUM(I278:L278)</f>
        <v>1330.92</v>
      </c>
      <c r="I278" s="1277">
        <v>77.42</v>
      </c>
      <c r="J278" s="1277">
        <v>1253.5</v>
      </c>
      <c r="K278" s="1277">
        <v>0</v>
      </c>
      <c r="L278" s="1278">
        <v>0</v>
      </c>
      <c r="M278" s="1276">
        <f t="shared" ref="M278" si="282">SUM(N278:Q278)</f>
        <v>1330.92</v>
      </c>
      <c r="N278" s="1277">
        <v>77.42</v>
      </c>
      <c r="O278" s="1277">
        <v>1253.5</v>
      </c>
      <c r="P278" s="1277">
        <v>0</v>
      </c>
      <c r="Q278" s="1278">
        <v>0</v>
      </c>
      <c r="R278" s="1020"/>
      <c r="S278" s="804"/>
    </row>
    <row r="279" spans="1:19" ht="26.25" customHeight="1" x14ac:dyDescent="0.25">
      <c r="A279" s="868">
        <v>8</v>
      </c>
      <c r="B279" s="213" t="s">
        <v>550</v>
      </c>
      <c r="C279" s="1276">
        <f t="shared" si="280"/>
        <v>0</v>
      </c>
      <c r="D279" s="1277">
        <v>0</v>
      </c>
      <c r="E279" s="1277">
        <v>0</v>
      </c>
      <c r="F279" s="1277">
        <v>0</v>
      </c>
      <c r="G279" s="1278">
        <v>0</v>
      </c>
      <c r="H279" s="1276">
        <f t="shared" si="278"/>
        <v>0</v>
      </c>
      <c r="I279" s="1277">
        <v>0</v>
      </c>
      <c r="J279" s="1277">
        <v>0</v>
      </c>
      <c r="K279" s="1277">
        <v>0</v>
      </c>
      <c r="L279" s="1278">
        <v>0</v>
      </c>
      <c r="M279" s="1276">
        <f t="shared" si="279"/>
        <v>0</v>
      </c>
      <c r="N279" s="1277">
        <v>0</v>
      </c>
      <c r="O279" s="1277">
        <v>0</v>
      </c>
      <c r="P279" s="1277">
        <v>0</v>
      </c>
      <c r="Q279" s="1278">
        <v>0</v>
      </c>
      <c r="R279" s="1020"/>
      <c r="S279" s="804"/>
    </row>
    <row r="280" spans="1:19" ht="40.5" customHeight="1" x14ac:dyDescent="0.25">
      <c r="A280" s="870"/>
      <c r="B280" s="402" t="s">
        <v>551</v>
      </c>
      <c r="C280" s="1040">
        <f>SUM(D280:G280)</f>
        <v>23544.7</v>
      </c>
      <c r="D280" s="1274">
        <f>SUM(D281:D286)</f>
        <v>21883.5</v>
      </c>
      <c r="E280" s="1274">
        <f t="shared" ref="E280:G280" si="283">SUM(E281:E286)</f>
        <v>1661.2</v>
      </c>
      <c r="F280" s="1274">
        <f t="shared" si="283"/>
        <v>0</v>
      </c>
      <c r="G280" s="1274">
        <f t="shared" si="283"/>
        <v>0</v>
      </c>
      <c r="H280" s="1040">
        <f t="shared" si="278"/>
        <v>23544.7</v>
      </c>
      <c r="I280" s="1434">
        <f>SUM(I281:I286)</f>
        <v>21883.5</v>
      </c>
      <c r="J280" s="1434">
        <f t="shared" ref="J280:L280" si="284">SUM(J281:J286)</f>
        <v>1661.2</v>
      </c>
      <c r="K280" s="1434">
        <f t="shared" si="284"/>
        <v>0</v>
      </c>
      <c r="L280" s="1434">
        <f t="shared" si="284"/>
        <v>0</v>
      </c>
      <c r="M280" s="1040">
        <f t="shared" si="279"/>
        <v>23354.119999999995</v>
      </c>
      <c r="N280" s="1274">
        <f>SUM(N281:N286)</f>
        <v>21815.109999999997</v>
      </c>
      <c r="O280" s="1274">
        <f t="shared" ref="O280:Q280" si="285">SUM(O281:O286)</f>
        <v>1539.01</v>
      </c>
      <c r="P280" s="1274">
        <f t="shared" si="285"/>
        <v>0</v>
      </c>
      <c r="Q280" s="1274">
        <f t="shared" si="285"/>
        <v>0</v>
      </c>
      <c r="R280" s="341">
        <f>M280/C280*100</f>
        <v>99.190560933033737</v>
      </c>
      <c r="S280" s="804"/>
    </row>
    <row r="281" spans="1:19" ht="36" x14ac:dyDescent="0.25">
      <c r="A281" s="857" t="s">
        <v>170</v>
      </c>
      <c r="B281" s="980" t="s">
        <v>423</v>
      </c>
      <c r="C281" s="1276">
        <f t="shared" ref="C281:C286" si="286">SUM(D281:G281)</f>
        <v>21497.1</v>
      </c>
      <c r="D281" s="1277">
        <v>21497.1</v>
      </c>
      <c r="E281" s="1277">
        <v>0</v>
      </c>
      <c r="F281" s="1277">
        <v>0</v>
      </c>
      <c r="G281" s="1278">
        <v>0</v>
      </c>
      <c r="H281" s="1276">
        <f t="shared" si="278"/>
        <v>21497.1</v>
      </c>
      <c r="I281" s="1277">
        <v>21497.1</v>
      </c>
      <c r="J281" s="1277">
        <v>0</v>
      </c>
      <c r="K281" s="1277">
        <v>0</v>
      </c>
      <c r="L281" s="1278">
        <v>0</v>
      </c>
      <c r="M281" s="1276">
        <f t="shared" si="279"/>
        <v>21443.26</v>
      </c>
      <c r="N281" s="1277">
        <v>21443.26</v>
      </c>
      <c r="O281" s="1277">
        <v>0</v>
      </c>
      <c r="P281" s="1277">
        <v>0</v>
      </c>
      <c r="Q281" s="1278">
        <v>0</v>
      </c>
      <c r="R281" s="1021"/>
      <c r="S281" s="804"/>
    </row>
    <row r="282" spans="1:19" ht="26.25" customHeight="1" x14ac:dyDescent="0.25">
      <c r="A282" s="857" t="s">
        <v>171</v>
      </c>
      <c r="B282" s="1012" t="s">
        <v>425</v>
      </c>
      <c r="C282" s="1276">
        <f t="shared" si="286"/>
        <v>50</v>
      </c>
      <c r="D282" s="1277">
        <v>50</v>
      </c>
      <c r="E282" s="1277">
        <v>0</v>
      </c>
      <c r="F282" s="1277">
        <v>0</v>
      </c>
      <c r="G282" s="1278">
        <v>0</v>
      </c>
      <c r="H282" s="1276">
        <f t="shared" si="278"/>
        <v>50</v>
      </c>
      <c r="I282" s="1277">
        <v>50</v>
      </c>
      <c r="J282" s="1277">
        <v>0</v>
      </c>
      <c r="K282" s="1277">
        <v>0</v>
      </c>
      <c r="L282" s="1278">
        <v>0</v>
      </c>
      <c r="M282" s="1276">
        <f t="shared" si="279"/>
        <v>50</v>
      </c>
      <c r="N282" s="1277">
        <v>50</v>
      </c>
      <c r="O282" s="1277">
        <v>0</v>
      </c>
      <c r="P282" s="1277">
        <v>0</v>
      </c>
      <c r="Q282" s="1278">
        <v>0</v>
      </c>
      <c r="R282" s="1021"/>
      <c r="S282" s="804"/>
    </row>
    <row r="283" spans="1:19" ht="26.25" customHeight="1" x14ac:dyDescent="0.25">
      <c r="A283" s="857">
        <v>3</v>
      </c>
      <c r="B283" s="1012" t="s">
        <v>559</v>
      </c>
      <c r="C283" s="1276">
        <f t="shared" si="286"/>
        <v>332.9</v>
      </c>
      <c r="D283" s="1277">
        <v>332.9</v>
      </c>
      <c r="E283" s="1277">
        <v>0</v>
      </c>
      <c r="F283" s="1277">
        <v>0</v>
      </c>
      <c r="G283" s="1278">
        <v>0</v>
      </c>
      <c r="H283" s="1276">
        <f t="shared" si="278"/>
        <v>332.9</v>
      </c>
      <c r="I283" s="1277">
        <v>332.9</v>
      </c>
      <c r="J283" s="1277">
        <v>0</v>
      </c>
      <c r="K283" s="1277">
        <v>0</v>
      </c>
      <c r="L283" s="1278">
        <v>0</v>
      </c>
      <c r="M283" s="1276">
        <f t="shared" si="279"/>
        <v>318.35000000000002</v>
      </c>
      <c r="N283" s="1277">
        <v>318.35000000000002</v>
      </c>
      <c r="O283" s="1277">
        <v>0</v>
      </c>
      <c r="P283" s="1277">
        <v>0</v>
      </c>
      <c r="Q283" s="1278">
        <v>0</v>
      </c>
      <c r="R283" s="1021"/>
      <c r="S283" s="804"/>
    </row>
    <row r="284" spans="1:19" ht="24" x14ac:dyDescent="0.25">
      <c r="A284" s="857">
        <v>4</v>
      </c>
      <c r="B284" s="1012" t="s">
        <v>646</v>
      </c>
      <c r="C284" s="1276">
        <f t="shared" si="286"/>
        <v>68.7</v>
      </c>
      <c r="D284" s="1277">
        <v>3.5</v>
      </c>
      <c r="E284" s="1277">
        <v>65.2</v>
      </c>
      <c r="F284" s="1277">
        <v>0</v>
      </c>
      <c r="G284" s="1278">
        <v>0</v>
      </c>
      <c r="H284" s="1276">
        <f t="shared" si="278"/>
        <v>68.7</v>
      </c>
      <c r="I284" s="1277">
        <v>3.5</v>
      </c>
      <c r="J284" s="1277">
        <v>65.2</v>
      </c>
      <c r="K284" s="1277">
        <v>0</v>
      </c>
      <c r="L284" s="1278">
        <v>0</v>
      </c>
      <c r="M284" s="1276">
        <f t="shared" si="279"/>
        <v>68.7</v>
      </c>
      <c r="N284" s="1277">
        <v>3.5</v>
      </c>
      <c r="O284" s="1277">
        <v>65.2</v>
      </c>
      <c r="P284" s="1277">
        <v>0</v>
      </c>
      <c r="Q284" s="1278">
        <v>0</v>
      </c>
      <c r="R284" s="1021"/>
      <c r="S284" s="804"/>
    </row>
    <row r="285" spans="1:19" ht="36.75" x14ac:dyDescent="0.25">
      <c r="A285" s="872" t="s">
        <v>460</v>
      </c>
      <c r="B285" s="54" t="s">
        <v>546</v>
      </c>
      <c r="C285" s="1276">
        <f t="shared" si="286"/>
        <v>1596</v>
      </c>
      <c r="D285" s="1277">
        <v>0</v>
      </c>
      <c r="E285" s="1277">
        <v>1596</v>
      </c>
      <c r="F285" s="1277">
        <v>0</v>
      </c>
      <c r="G285" s="1278">
        <v>0</v>
      </c>
      <c r="H285" s="1276">
        <f t="shared" si="278"/>
        <v>1596</v>
      </c>
      <c r="I285" s="1277">
        <v>0</v>
      </c>
      <c r="J285" s="1277">
        <v>1596</v>
      </c>
      <c r="K285" s="1277">
        <v>0</v>
      </c>
      <c r="L285" s="1278">
        <v>0</v>
      </c>
      <c r="M285" s="1283">
        <f t="shared" si="279"/>
        <v>1473.81</v>
      </c>
      <c r="N285" s="1277">
        <v>0</v>
      </c>
      <c r="O285" s="1277">
        <v>1473.81</v>
      </c>
      <c r="P285" s="1277">
        <v>0</v>
      </c>
      <c r="Q285" s="1278">
        <v>0</v>
      </c>
      <c r="R285" s="1021"/>
      <c r="S285" s="804"/>
    </row>
    <row r="286" spans="1:19" ht="24" x14ac:dyDescent="0.25">
      <c r="A286" s="872" t="s">
        <v>62</v>
      </c>
      <c r="B286" s="213" t="s">
        <v>715</v>
      </c>
      <c r="C286" s="1018">
        <f t="shared" si="286"/>
        <v>0</v>
      </c>
      <c r="D286" s="756">
        <v>0</v>
      </c>
      <c r="E286" s="756">
        <v>0</v>
      </c>
      <c r="F286" s="756">
        <v>0</v>
      </c>
      <c r="G286" s="867">
        <v>0</v>
      </c>
      <c r="H286" s="1018">
        <f t="shared" si="278"/>
        <v>0</v>
      </c>
      <c r="I286" s="756">
        <v>0</v>
      </c>
      <c r="J286" s="756">
        <v>0</v>
      </c>
      <c r="K286" s="756">
        <v>0</v>
      </c>
      <c r="L286" s="867">
        <v>0</v>
      </c>
      <c r="M286" s="1017">
        <f t="shared" si="279"/>
        <v>0</v>
      </c>
      <c r="N286" s="756">
        <v>0</v>
      </c>
      <c r="O286" s="756">
        <v>0</v>
      </c>
      <c r="P286" s="756">
        <v>0</v>
      </c>
      <c r="Q286" s="867">
        <v>0</v>
      </c>
      <c r="R286" s="1021"/>
      <c r="S286" s="804"/>
    </row>
    <row r="287" spans="1:19" ht="53.25" customHeight="1" x14ac:dyDescent="0.25">
      <c r="A287" s="872"/>
      <c r="B287" s="1014" t="s">
        <v>557</v>
      </c>
      <c r="C287" s="1040">
        <f t="shared" ref="C287:C295" si="287">SUM(D287:G287)</f>
        <v>15995.5</v>
      </c>
      <c r="D287" s="1274">
        <f>SUM(D288:D293)</f>
        <v>14993.8</v>
      </c>
      <c r="E287" s="1274">
        <f t="shared" ref="E287:G287" si="288">SUM(E288:E293)</f>
        <v>1001.7</v>
      </c>
      <c r="F287" s="1274">
        <f t="shared" si="288"/>
        <v>0</v>
      </c>
      <c r="G287" s="1275">
        <f t="shared" si="288"/>
        <v>0</v>
      </c>
      <c r="H287" s="1040">
        <f t="shared" si="278"/>
        <v>15995.5</v>
      </c>
      <c r="I287" s="1274">
        <f t="shared" ref="I287:L287" si="289">SUM(I288:I293)</f>
        <v>14993.8</v>
      </c>
      <c r="J287" s="1274">
        <f t="shared" si="289"/>
        <v>1001.7</v>
      </c>
      <c r="K287" s="1274">
        <f t="shared" si="289"/>
        <v>0</v>
      </c>
      <c r="L287" s="1275">
        <f t="shared" si="289"/>
        <v>0</v>
      </c>
      <c r="M287" s="1439">
        <f>SUM(N287:Q287)</f>
        <v>15535.92</v>
      </c>
      <c r="N287" s="1274">
        <f>SUM(N288:N293)</f>
        <v>14817.95</v>
      </c>
      <c r="O287" s="1434">
        <f t="shared" ref="O287:Q287" si="290">SUM(O288:O293)</f>
        <v>717.97</v>
      </c>
      <c r="P287" s="1274">
        <f t="shared" si="290"/>
        <v>0</v>
      </c>
      <c r="Q287" s="1275">
        <f t="shared" si="290"/>
        <v>0</v>
      </c>
      <c r="R287" s="341">
        <f>M287/C287*100</f>
        <v>97.126816917257969</v>
      </c>
      <c r="S287" s="804"/>
    </row>
    <row r="288" spans="1:19" ht="36" x14ac:dyDescent="0.25">
      <c r="A288" s="872" t="s">
        <v>170</v>
      </c>
      <c r="B288" s="209" t="s">
        <v>558</v>
      </c>
      <c r="C288" s="1276">
        <f t="shared" si="287"/>
        <v>14592.6</v>
      </c>
      <c r="D288" s="1277">
        <v>14592.6</v>
      </c>
      <c r="E288" s="1277">
        <v>0</v>
      </c>
      <c r="F288" s="1277">
        <v>0</v>
      </c>
      <c r="G288" s="1278">
        <v>0</v>
      </c>
      <c r="H288" s="1276">
        <f t="shared" si="278"/>
        <v>14592.6</v>
      </c>
      <c r="I288" s="1277">
        <v>14592.6</v>
      </c>
      <c r="J288" s="1277">
        <v>0</v>
      </c>
      <c r="K288" s="1277">
        <v>0</v>
      </c>
      <c r="L288" s="1278">
        <v>0</v>
      </c>
      <c r="M288" s="1276">
        <f t="shared" si="279"/>
        <v>14417</v>
      </c>
      <c r="N288" s="1473">
        <v>14417</v>
      </c>
      <c r="O288" s="1277">
        <v>0</v>
      </c>
      <c r="P288" s="1277">
        <v>0</v>
      </c>
      <c r="Q288" s="1278">
        <v>0</v>
      </c>
      <c r="R288" s="1021"/>
      <c r="S288" s="804"/>
    </row>
    <row r="289" spans="1:19" ht="36" x14ac:dyDescent="0.25">
      <c r="A289" s="872" t="s">
        <v>171</v>
      </c>
      <c r="B289" s="209" t="s">
        <v>425</v>
      </c>
      <c r="C289" s="1276">
        <f t="shared" si="287"/>
        <v>45</v>
      </c>
      <c r="D289" s="1277">
        <v>45</v>
      </c>
      <c r="E289" s="1277">
        <v>0</v>
      </c>
      <c r="F289" s="1277">
        <v>0</v>
      </c>
      <c r="G289" s="1278">
        <v>0</v>
      </c>
      <c r="H289" s="1276">
        <f t="shared" si="278"/>
        <v>45</v>
      </c>
      <c r="I289" s="1277">
        <v>45</v>
      </c>
      <c r="J289" s="1277">
        <v>0</v>
      </c>
      <c r="K289" s="1277">
        <v>0</v>
      </c>
      <c r="L289" s="1278">
        <v>0</v>
      </c>
      <c r="M289" s="1276">
        <f t="shared" si="279"/>
        <v>45</v>
      </c>
      <c r="N289" s="1277">
        <v>45</v>
      </c>
      <c r="O289" s="1277">
        <v>0</v>
      </c>
      <c r="P289" s="1277">
        <v>0</v>
      </c>
      <c r="Q289" s="1278">
        <v>0</v>
      </c>
      <c r="R289" s="1021"/>
      <c r="S289" s="804"/>
    </row>
    <row r="290" spans="1:19" ht="36" x14ac:dyDescent="0.25">
      <c r="A290" s="872" t="s">
        <v>398</v>
      </c>
      <c r="B290" s="209" t="s">
        <v>559</v>
      </c>
      <c r="C290" s="1276">
        <f t="shared" si="287"/>
        <v>66.900000000000006</v>
      </c>
      <c r="D290" s="1277">
        <v>66.900000000000006</v>
      </c>
      <c r="E290" s="1277">
        <v>0</v>
      </c>
      <c r="F290" s="1277">
        <v>0</v>
      </c>
      <c r="G290" s="1278">
        <v>0</v>
      </c>
      <c r="H290" s="1276">
        <f t="shared" si="278"/>
        <v>66.900000000000006</v>
      </c>
      <c r="I290" s="1277">
        <v>66.900000000000006</v>
      </c>
      <c r="J290" s="1277">
        <v>0</v>
      </c>
      <c r="K290" s="1277">
        <v>0</v>
      </c>
      <c r="L290" s="1278">
        <v>0</v>
      </c>
      <c r="M290" s="1276">
        <f t="shared" si="279"/>
        <v>66.849999999999994</v>
      </c>
      <c r="N290" s="1277">
        <v>66.849999999999994</v>
      </c>
      <c r="O290" s="1277">
        <v>0</v>
      </c>
      <c r="P290" s="1277">
        <v>0</v>
      </c>
      <c r="Q290" s="1278">
        <v>0</v>
      </c>
      <c r="R290" s="1021"/>
      <c r="S290" s="804"/>
    </row>
    <row r="291" spans="1:19" ht="24" x14ac:dyDescent="0.25">
      <c r="A291" s="872" t="s">
        <v>389</v>
      </c>
      <c r="B291" s="213" t="s">
        <v>545</v>
      </c>
      <c r="C291" s="1276">
        <f t="shared" si="287"/>
        <v>289.3</v>
      </c>
      <c r="D291" s="1277">
        <v>289.3</v>
      </c>
      <c r="E291" s="1113">
        <v>0</v>
      </c>
      <c r="F291" s="1113">
        <v>0</v>
      </c>
      <c r="G291" s="1244">
        <v>0</v>
      </c>
      <c r="H291" s="1276">
        <f t="shared" si="278"/>
        <v>289.3</v>
      </c>
      <c r="I291" s="1277">
        <v>289.3</v>
      </c>
      <c r="J291" s="1113">
        <v>0</v>
      </c>
      <c r="K291" s="1113">
        <v>0</v>
      </c>
      <c r="L291" s="1244">
        <v>0</v>
      </c>
      <c r="M291" s="1276">
        <f t="shared" si="279"/>
        <v>289.10000000000002</v>
      </c>
      <c r="N291" s="1277">
        <v>289.10000000000002</v>
      </c>
      <c r="O291" s="1113">
        <v>0</v>
      </c>
      <c r="P291" s="1113">
        <v>0</v>
      </c>
      <c r="Q291" s="1244">
        <v>0</v>
      </c>
      <c r="R291" s="1022"/>
      <c r="S291" s="804"/>
    </row>
    <row r="292" spans="1:19" ht="36" x14ac:dyDescent="0.25">
      <c r="A292" s="872" t="s">
        <v>460</v>
      </c>
      <c r="B292" s="1012" t="s">
        <v>546</v>
      </c>
      <c r="C292" s="1276">
        <f t="shared" si="287"/>
        <v>1001.7</v>
      </c>
      <c r="D292" s="1277">
        <v>0</v>
      </c>
      <c r="E292" s="1438">
        <v>1001.7</v>
      </c>
      <c r="F292" s="1113">
        <v>0</v>
      </c>
      <c r="G292" s="1244">
        <v>0</v>
      </c>
      <c r="H292" s="1276">
        <f t="shared" si="278"/>
        <v>1001.7</v>
      </c>
      <c r="I292" s="1277">
        <v>0</v>
      </c>
      <c r="J292" s="1438">
        <v>1001.7</v>
      </c>
      <c r="K292" s="1113">
        <v>0</v>
      </c>
      <c r="L292" s="1244">
        <v>0</v>
      </c>
      <c r="M292" s="1276">
        <f t="shared" si="279"/>
        <v>717.97</v>
      </c>
      <c r="N292" s="1277">
        <v>0</v>
      </c>
      <c r="O292" s="1438">
        <v>717.97</v>
      </c>
      <c r="P292" s="1113">
        <v>0</v>
      </c>
      <c r="Q292" s="1244">
        <v>0</v>
      </c>
      <c r="R292" s="1022"/>
      <c r="S292" s="804"/>
    </row>
    <row r="293" spans="1:19" ht="24" x14ac:dyDescent="0.25">
      <c r="A293" s="872" t="s">
        <v>554</v>
      </c>
      <c r="B293" s="1015" t="s">
        <v>560</v>
      </c>
      <c r="C293" s="1276">
        <f t="shared" si="287"/>
        <v>0</v>
      </c>
      <c r="D293" s="1277">
        <v>0</v>
      </c>
      <c r="E293" s="1113">
        <v>0</v>
      </c>
      <c r="F293" s="1113">
        <v>0</v>
      </c>
      <c r="G293" s="1244">
        <v>0</v>
      </c>
      <c r="H293" s="1276">
        <f t="shared" si="278"/>
        <v>0</v>
      </c>
      <c r="I293" s="1277">
        <v>0</v>
      </c>
      <c r="J293" s="1113">
        <v>0</v>
      </c>
      <c r="K293" s="1113">
        <v>0</v>
      </c>
      <c r="L293" s="1244">
        <v>0</v>
      </c>
      <c r="M293" s="1276">
        <f t="shared" si="279"/>
        <v>0</v>
      </c>
      <c r="N293" s="1277">
        <v>0</v>
      </c>
      <c r="O293" s="1113">
        <v>0</v>
      </c>
      <c r="P293" s="1113">
        <v>0</v>
      </c>
      <c r="Q293" s="1244">
        <v>0</v>
      </c>
      <c r="R293" s="1022"/>
      <c r="S293" s="804"/>
    </row>
    <row r="294" spans="1:19" ht="24" x14ac:dyDescent="0.25">
      <c r="A294" s="872" t="s">
        <v>68</v>
      </c>
      <c r="B294" s="1012" t="s">
        <v>196</v>
      </c>
      <c r="C294" s="1279">
        <f t="shared" si="287"/>
        <v>0</v>
      </c>
      <c r="D294" s="1280"/>
      <c r="E294" s="1281"/>
      <c r="F294" s="1281"/>
      <c r="G294" s="1282"/>
      <c r="H294" s="1279">
        <f t="shared" si="278"/>
        <v>0</v>
      </c>
      <c r="I294" s="1280"/>
      <c r="J294" s="1281"/>
      <c r="K294" s="1281"/>
      <c r="L294" s="1282"/>
      <c r="M294" s="1279">
        <f t="shared" si="279"/>
        <v>0</v>
      </c>
      <c r="N294" s="1280"/>
      <c r="O294" s="1281"/>
      <c r="P294" s="1281"/>
      <c r="Q294" s="1282"/>
      <c r="R294" s="1022"/>
      <c r="S294" s="804"/>
    </row>
    <row r="295" spans="1:19" ht="15.75" thickBot="1" x14ac:dyDescent="0.3">
      <c r="A295" s="1016"/>
      <c r="B295" s="921" t="s">
        <v>102</v>
      </c>
      <c r="C295" s="1041">
        <f t="shared" si="287"/>
        <v>70489.42</v>
      </c>
      <c r="D295" s="1236">
        <f>D263+D280+D287</f>
        <v>65248.72</v>
      </c>
      <c r="E295" s="1236">
        <f>E263+E280+E287</f>
        <v>5240.7</v>
      </c>
      <c r="F295" s="1236">
        <f>F263+F280+F287</f>
        <v>0</v>
      </c>
      <c r="G295" s="1237">
        <f>G263+G280+G287</f>
        <v>0</v>
      </c>
      <c r="H295" s="1041">
        <f t="shared" si="278"/>
        <v>70489.42</v>
      </c>
      <c r="I295" s="1236">
        <f>I263+I280+I287</f>
        <v>65248.72</v>
      </c>
      <c r="J295" s="1236">
        <f>J263+J280+J287</f>
        <v>5240.7</v>
      </c>
      <c r="K295" s="1236">
        <f>K263+K280+K287</f>
        <v>0</v>
      </c>
      <c r="L295" s="1237">
        <f>L263+L280+L287</f>
        <v>0</v>
      </c>
      <c r="M295" s="1041">
        <f t="shared" si="279"/>
        <v>69452.429999999993</v>
      </c>
      <c r="N295" s="1236">
        <f>N263+N280+N287</f>
        <v>64618.599999999991</v>
      </c>
      <c r="O295" s="1236">
        <f>O263+O280+O287</f>
        <v>4833.83</v>
      </c>
      <c r="P295" s="1236">
        <f>P263+P280+P287</f>
        <v>0</v>
      </c>
      <c r="Q295" s="1237">
        <f>Q263+Q280+Q287</f>
        <v>0</v>
      </c>
      <c r="R295" s="987">
        <f>M295/C295*100</f>
        <v>98.528871424959945</v>
      </c>
      <c r="S295" s="804"/>
    </row>
    <row r="296" spans="1:19" ht="19.5" thickBot="1" x14ac:dyDescent="0.3">
      <c r="A296" s="1514" t="s">
        <v>351</v>
      </c>
      <c r="B296" s="1515"/>
      <c r="C296" s="1515"/>
      <c r="D296" s="1515"/>
      <c r="E296" s="1515"/>
      <c r="F296" s="1515"/>
      <c r="G296" s="1515"/>
      <c r="H296" s="1515"/>
      <c r="I296" s="1515"/>
      <c r="J296" s="1515"/>
      <c r="K296" s="1515"/>
      <c r="L296" s="1515"/>
      <c r="M296" s="1515"/>
      <c r="N296" s="1515"/>
      <c r="O296" s="1515"/>
      <c r="P296" s="1515"/>
      <c r="Q296" s="1515"/>
      <c r="R296" s="1516"/>
      <c r="S296" s="1375"/>
    </row>
    <row r="297" spans="1:19" ht="24.75" x14ac:dyDescent="0.25">
      <c r="A297" s="1023" t="s">
        <v>170</v>
      </c>
      <c r="B297" s="971" t="s">
        <v>466</v>
      </c>
      <c r="C297" s="1247">
        <f t="shared" ref="C297:C298" si="291">SUM(D297:G297)</f>
        <v>0</v>
      </c>
      <c r="D297" s="1248">
        <v>0</v>
      </c>
      <c r="E297" s="1248">
        <v>0</v>
      </c>
      <c r="F297" s="1248">
        <v>0</v>
      </c>
      <c r="G297" s="1249">
        <v>0</v>
      </c>
      <c r="H297" s="1247">
        <f t="shared" ref="H297:H304" si="292">SUM(I297:L297)</f>
        <v>0</v>
      </c>
      <c r="I297" s="1248">
        <v>0</v>
      </c>
      <c r="J297" s="1248">
        <v>0</v>
      </c>
      <c r="K297" s="1248">
        <v>0</v>
      </c>
      <c r="L297" s="1249">
        <v>0</v>
      </c>
      <c r="M297" s="1247">
        <f t="shared" ref="M297:M304" si="293">SUM(N297:Q297)</f>
        <v>0</v>
      </c>
      <c r="N297" s="1248">
        <v>0</v>
      </c>
      <c r="O297" s="1248">
        <v>0</v>
      </c>
      <c r="P297" s="1248">
        <v>0</v>
      </c>
      <c r="Q297" s="1249">
        <v>0</v>
      </c>
      <c r="R297" s="1033"/>
      <c r="S297" s="804" t="s">
        <v>368</v>
      </c>
    </row>
    <row r="298" spans="1:19" ht="36" x14ac:dyDescent="0.25">
      <c r="A298" s="873" t="s">
        <v>171</v>
      </c>
      <c r="B298" s="1024" t="s">
        <v>467</v>
      </c>
      <c r="C298" s="1028">
        <f t="shared" si="291"/>
        <v>335.5</v>
      </c>
      <c r="D298" s="796">
        <f>SUM(D299:D303)</f>
        <v>335.5</v>
      </c>
      <c r="E298" s="1115">
        <f t="shared" ref="E298:G298" si="294">SUM(E299:E303)</f>
        <v>0</v>
      </c>
      <c r="F298" s="1115">
        <f t="shared" si="294"/>
        <v>0</v>
      </c>
      <c r="G298" s="1257">
        <f t="shared" si="294"/>
        <v>0</v>
      </c>
      <c r="H298" s="1028">
        <f t="shared" si="292"/>
        <v>335.5</v>
      </c>
      <c r="I298" s="796">
        <f t="shared" ref="I298:L298" si="295">SUM(I299:I303)</f>
        <v>335.5</v>
      </c>
      <c r="J298" s="1115">
        <f t="shared" si="295"/>
        <v>0</v>
      </c>
      <c r="K298" s="1115">
        <f t="shared" si="295"/>
        <v>0</v>
      </c>
      <c r="L298" s="1257">
        <f t="shared" si="295"/>
        <v>0</v>
      </c>
      <c r="M298" s="1028">
        <f t="shared" si="293"/>
        <v>335.4</v>
      </c>
      <c r="N298" s="1115">
        <f>SUM(N299:N303)</f>
        <v>335.4</v>
      </c>
      <c r="O298" s="1115">
        <f t="shared" ref="O298:Q298" si="296">SUM(O299:O303)</f>
        <v>0</v>
      </c>
      <c r="P298" s="1115">
        <f t="shared" si="296"/>
        <v>0</v>
      </c>
      <c r="Q298" s="1257">
        <f t="shared" si="296"/>
        <v>0</v>
      </c>
      <c r="R298" s="1034"/>
      <c r="S298" s="1375"/>
    </row>
    <row r="299" spans="1:19" ht="34.5" customHeight="1" x14ac:dyDescent="0.25">
      <c r="A299" s="874" t="s">
        <v>34</v>
      </c>
      <c r="B299" s="196" t="s">
        <v>352</v>
      </c>
      <c r="C299" s="1029">
        <f>SUM(D299:G299)</f>
        <v>135.5</v>
      </c>
      <c r="D299" s="795">
        <v>135.5</v>
      </c>
      <c r="E299" s="1113">
        <v>0</v>
      </c>
      <c r="F299" s="1113">
        <v>0</v>
      </c>
      <c r="G299" s="1244">
        <v>0</v>
      </c>
      <c r="H299" s="1029">
        <f t="shared" si="292"/>
        <v>135.5</v>
      </c>
      <c r="I299" s="795">
        <v>135.5</v>
      </c>
      <c r="J299" s="1113">
        <v>0</v>
      </c>
      <c r="K299" s="1113">
        <v>0</v>
      </c>
      <c r="L299" s="1244">
        <v>0</v>
      </c>
      <c r="M299" s="1029">
        <f t="shared" si="293"/>
        <v>135.4</v>
      </c>
      <c r="N299" s="1113">
        <v>135.4</v>
      </c>
      <c r="O299" s="1287">
        <v>0</v>
      </c>
      <c r="P299" s="1287">
        <v>0</v>
      </c>
      <c r="Q299" s="1288">
        <v>0</v>
      </c>
      <c r="R299" s="1035"/>
      <c r="S299" s="804"/>
    </row>
    <row r="300" spans="1:19" ht="24" x14ac:dyDescent="0.25">
      <c r="A300" s="874" t="s">
        <v>115</v>
      </c>
      <c r="B300" s="196" t="s">
        <v>468</v>
      </c>
      <c r="C300" s="1029">
        <f t="shared" ref="C300:C304" si="297">SUM(D300:G300)</f>
        <v>0</v>
      </c>
      <c r="D300" s="795">
        <v>0</v>
      </c>
      <c r="E300" s="1113">
        <v>0</v>
      </c>
      <c r="F300" s="1113">
        <v>0</v>
      </c>
      <c r="G300" s="1244">
        <v>0</v>
      </c>
      <c r="H300" s="1029">
        <f t="shared" si="292"/>
        <v>0</v>
      </c>
      <c r="I300" s="795">
        <v>0</v>
      </c>
      <c r="J300" s="1113">
        <v>0</v>
      </c>
      <c r="K300" s="1113">
        <v>0</v>
      </c>
      <c r="L300" s="1244">
        <v>0</v>
      </c>
      <c r="M300" s="1029">
        <f t="shared" si="293"/>
        <v>0</v>
      </c>
      <c r="N300" s="1113">
        <v>0</v>
      </c>
      <c r="O300" s="1113">
        <v>0</v>
      </c>
      <c r="P300" s="1113">
        <v>0</v>
      </c>
      <c r="Q300" s="1244">
        <v>0</v>
      </c>
      <c r="R300" s="1034"/>
      <c r="S300" s="804"/>
    </row>
    <row r="301" spans="1:19" ht="48" x14ac:dyDescent="0.25">
      <c r="A301" s="875" t="s">
        <v>116</v>
      </c>
      <c r="B301" s="196" t="s">
        <v>469</v>
      </c>
      <c r="C301" s="1029">
        <f t="shared" si="297"/>
        <v>0</v>
      </c>
      <c r="D301" s="795">
        <v>0</v>
      </c>
      <c r="E301" s="1113">
        <v>0</v>
      </c>
      <c r="F301" s="1113">
        <v>0</v>
      </c>
      <c r="G301" s="1244">
        <v>0</v>
      </c>
      <c r="H301" s="1029">
        <f t="shared" si="292"/>
        <v>0</v>
      </c>
      <c r="I301" s="795">
        <v>0</v>
      </c>
      <c r="J301" s="1113">
        <v>0</v>
      </c>
      <c r="K301" s="1113">
        <v>0</v>
      </c>
      <c r="L301" s="1244">
        <v>0</v>
      </c>
      <c r="M301" s="1029">
        <f t="shared" si="293"/>
        <v>0</v>
      </c>
      <c r="N301" s="1113">
        <v>0</v>
      </c>
      <c r="O301" s="1113">
        <v>0</v>
      </c>
      <c r="P301" s="1113">
        <v>0</v>
      </c>
      <c r="Q301" s="1244">
        <v>0</v>
      </c>
      <c r="R301" s="1034"/>
      <c r="S301" s="804"/>
    </row>
    <row r="302" spans="1:19" x14ac:dyDescent="0.25">
      <c r="A302" s="874" t="s">
        <v>117</v>
      </c>
      <c r="B302" s="1025" t="s">
        <v>714</v>
      </c>
      <c r="C302" s="1029">
        <f t="shared" si="297"/>
        <v>50</v>
      </c>
      <c r="D302" s="795">
        <v>50</v>
      </c>
      <c r="E302" s="1113">
        <v>0</v>
      </c>
      <c r="F302" s="1113">
        <v>0</v>
      </c>
      <c r="G302" s="1244">
        <v>0</v>
      </c>
      <c r="H302" s="1029">
        <f t="shared" si="292"/>
        <v>50</v>
      </c>
      <c r="I302" s="795">
        <v>50</v>
      </c>
      <c r="J302" s="1113">
        <v>0</v>
      </c>
      <c r="K302" s="1113">
        <v>0</v>
      </c>
      <c r="L302" s="1244">
        <v>0</v>
      </c>
      <c r="M302" s="1029">
        <f t="shared" si="293"/>
        <v>50</v>
      </c>
      <c r="N302" s="1113">
        <v>50</v>
      </c>
      <c r="O302" s="1113">
        <v>0</v>
      </c>
      <c r="P302" s="1113">
        <v>0</v>
      </c>
      <c r="Q302" s="1244">
        <v>0</v>
      </c>
      <c r="R302" s="1034"/>
      <c r="S302" s="804"/>
    </row>
    <row r="303" spans="1:19" ht="38.25" x14ac:dyDescent="0.25">
      <c r="A303" s="874" t="s">
        <v>119</v>
      </c>
      <c r="B303" s="1025" t="s">
        <v>470</v>
      </c>
      <c r="C303" s="1029">
        <f t="shared" si="297"/>
        <v>150</v>
      </c>
      <c r="D303" s="1113">
        <v>150</v>
      </c>
      <c r="E303" s="1113">
        <v>0</v>
      </c>
      <c r="F303" s="1113">
        <v>0</v>
      </c>
      <c r="G303" s="1244">
        <v>0</v>
      </c>
      <c r="H303" s="1029">
        <f t="shared" si="292"/>
        <v>150</v>
      </c>
      <c r="I303" s="1113">
        <v>150</v>
      </c>
      <c r="J303" s="1113">
        <v>0</v>
      </c>
      <c r="K303" s="1113">
        <v>0</v>
      </c>
      <c r="L303" s="1244">
        <v>0</v>
      </c>
      <c r="M303" s="1029">
        <f t="shared" si="293"/>
        <v>150</v>
      </c>
      <c r="N303" s="1113">
        <v>150</v>
      </c>
      <c r="O303" s="1113">
        <v>0</v>
      </c>
      <c r="P303" s="1113">
        <v>0</v>
      </c>
      <c r="Q303" s="1244">
        <v>0</v>
      </c>
      <c r="R303" s="891"/>
      <c r="S303" s="804"/>
    </row>
    <row r="304" spans="1:19" ht="26.25" customHeight="1" thickBot="1" x14ac:dyDescent="0.3">
      <c r="A304" s="1026"/>
      <c r="B304" s="1027" t="s">
        <v>102</v>
      </c>
      <c r="C304" s="1030">
        <f t="shared" si="297"/>
        <v>335.5</v>
      </c>
      <c r="D304" s="1031">
        <f>D297+D298</f>
        <v>335.5</v>
      </c>
      <c r="E304" s="1031">
        <f t="shared" ref="E304:G304" si="298">E297+E298</f>
        <v>0</v>
      </c>
      <c r="F304" s="1031">
        <f t="shared" si="298"/>
        <v>0</v>
      </c>
      <c r="G304" s="1032">
        <f t="shared" si="298"/>
        <v>0</v>
      </c>
      <c r="H304" s="1030">
        <f t="shared" si="292"/>
        <v>335.5</v>
      </c>
      <c r="I304" s="1031">
        <f t="shared" ref="I304:L304" si="299">I297+I298</f>
        <v>335.5</v>
      </c>
      <c r="J304" s="1031">
        <f t="shared" si="299"/>
        <v>0</v>
      </c>
      <c r="K304" s="1031">
        <f t="shared" si="299"/>
        <v>0</v>
      </c>
      <c r="L304" s="1032">
        <f t="shared" si="299"/>
        <v>0</v>
      </c>
      <c r="M304" s="1030">
        <f t="shared" si="293"/>
        <v>335.4</v>
      </c>
      <c r="N304" s="1031">
        <f t="shared" ref="N304:Q304" si="300">N297+N298</f>
        <v>335.4</v>
      </c>
      <c r="O304" s="1031">
        <f t="shared" si="300"/>
        <v>0</v>
      </c>
      <c r="P304" s="1031">
        <f t="shared" si="300"/>
        <v>0</v>
      </c>
      <c r="Q304" s="1032">
        <f t="shared" si="300"/>
        <v>0</v>
      </c>
      <c r="R304" s="987">
        <f>M304/C304*100</f>
        <v>99.970193740685545</v>
      </c>
      <c r="S304" s="804"/>
    </row>
    <row r="305" spans="1:19" ht="30.75" customHeight="1" thickBot="1" x14ac:dyDescent="0.3">
      <c r="A305" s="1514" t="s">
        <v>454</v>
      </c>
      <c r="B305" s="1515"/>
      <c r="C305" s="1515"/>
      <c r="D305" s="1515"/>
      <c r="E305" s="1515"/>
      <c r="F305" s="1515"/>
      <c r="G305" s="1515"/>
      <c r="H305" s="1515"/>
      <c r="I305" s="1515"/>
      <c r="J305" s="1515"/>
      <c r="K305" s="1515"/>
      <c r="L305" s="1515"/>
      <c r="M305" s="1515"/>
      <c r="N305" s="1515"/>
      <c r="O305" s="1515"/>
      <c r="P305" s="1515"/>
      <c r="Q305" s="1515"/>
      <c r="R305" s="1516"/>
      <c r="S305" s="1375" t="s">
        <v>368</v>
      </c>
    </row>
    <row r="306" spans="1:19" ht="60" x14ac:dyDescent="0.25">
      <c r="A306" s="1036"/>
      <c r="B306" s="1037" t="s">
        <v>250</v>
      </c>
      <c r="C306" s="1038">
        <f t="shared" ref="C306:C315" si="301">D306+E306</f>
        <v>1960.9</v>
      </c>
      <c r="D306" s="1135">
        <f>D308+D309+D310</f>
        <v>1960.9</v>
      </c>
      <c r="E306" s="1135">
        <f>E308+E309+E310</f>
        <v>0</v>
      </c>
      <c r="F306" s="1135">
        <f t="shared" ref="F306:G306" si="302">F308+F309+F310</f>
        <v>0</v>
      </c>
      <c r="G306" s="1263">
        <f t="shared" si="302"/>
        <v>0</v>
      </c>
      <c r="H306" s="1038">
        <f t="shared" ref="H306:H315" si="303">I306+J306</f>
        <v>1960.9</v>
      </c>
      <c r="I306" s="1135">
        <f>I308+I309+I310</f>
        <v>1960.9</v>
      </c>
      <c r="J306" s="1135">
        <f>J308+J309+J310</f>
        <v>0</v>
      </c>
      <c r="K306" s="1135">
        <f t="shared" ref="K306:L306" si="304">K308+K309+K310</f>
        <v>0</v>
      </c>
      <c r="L306" s="1263">
        <f t="shared" si="304"/>
        <v>0</v>
      </c>
      <c r="M306" s="1038">
        <f t="shared" ref="M306:M315" si="305">N306+O306</f>
        <v>1960.6</v>
      </c>
      <c r="N306" s="1135">
        <f>N308+N309+N310</f>
        <v>1960.6</v>
      </c>
      <c r="O306" s="1135">
        <f>O308+O309+O310</f>
        <v>0</v>
      </c>
      <c r="P306" s="1135">
        <f t="shared" ref="P306:Q306" si="306">P308+P309+P310</f>
        <v>0</v>
      </c>
      <c r="Q306" s="1263">
        <f t="shared" si="306"/>
        <v>0</v>
      </c>
      <c r="R306" s="1042">
        <f>N306/D306*100</f>
        <v>99.984700902646736</v>
      </c>
      <c r="S306" s="804"/>
    </row>
    <row r="307" spans="1:19" ht="24" x14ac:dyDescent="0.25">
      <c r="A307" s="876">
        <v>1</v>
      </c>
      <c r="B307" s="914" t="s">
        <v>437</v>
      </c>
      <c r="C307" s="1039">
        <f>SUM(D307:G307)</f>
        <v>1960.9</v>
      </c>
      <c r="D307" s="1183">
        <f>SUM(D308:D310)</f>
        <v>1960.9</v>
      </c>
      <c r="E307" s="1183">
        <f t="shared" ref="E307:G307" si="307">SUM(E308:E310)</f>
        <v>0</v>
      </c>
      <c r="F307" s="1183">
        <f t="shared" si="307"/>
        <v>0</v>
      </c>
      <c r="G307" s="1289">
        <f t="shared" si="307"/>
        <v>0</v>
      </c>
      <c r="H307" s="1039">
        <f>SUM(I307:L307)</f>
        <v>1960.9</v>
      </c>
      <c r="I307" s="1183">
        <f t="shared" ref="I307:L307" si="308">SUM(I308:I310)</f>
        <v>1960.9</v>
      </c>
      <c r="J307" s="1183">
        <f t="shared" si="308"/>
        <v>0</v>
      </c>
      <c r="K307" s="1183">
        <f t="shared" si="308"/>
        <v>0</v>
      </c>
      <c r="L307" s="1289">
        <f t="shared" si="308"/>
        <v>0</v>
      </c>
      <c r="M307" s="1039">
        <f>SUM(N307:Q307)</f>
        <v>1960.6</v>
      </c>
      <c r="N307" s="1183">
        <f t="shared" ref="N307:Q307" si="309">SUM(N308:N310)</f>
        <v>1960.6</v>
      </c>
      <c r="O307" s="1183">
        <f t="shared" si="309"/>
        <v>0</v>
      </c>
      <c r="P307" s="1183">
        <f t="shared" si="309"/>
        <v>0</v>
      </c>
      <c r="Q307" s="1289">
        <f t="shared" si="309"/>
        <v>0</v>
      </c>
      <c r="R307" s="336"/>
      <c r="S307" s="804"/>
    </row>
    <row r="308" spans="1:19" x14ac:dyDescent="0.25">
      <c r="A308" s="877" t="s">
        <v>26</v>
      </c>
      <c r="B308" s="194" t="s">
        <v>251</v>
      </c>
      <c r="C308" s="1029">
        <f t="shared" si="301"/>
        <v>1220.3</v>
      </c>
      <c r="D308" s="1254">
        <v>1220.3</v>
      </c>
      <c r="E308" s="1113">
        <v>0</v>
      </c>
      <c r="F308" s="1113">
        <v>0</v>
      </c>
      <c r="G308" s="1244">
        <v>0</v>
      </c>
      <c r="H308" s="1029">
        <f t="shared" si="303"/>
        <v>1220.3</v>
      </c>
      <c r="I308" s="1254">
        <v>1220.3</v>
      </c>
      <c r="J308" s="1113">
        <v>0</v>
      </c>
      <c r="K308" s="1113">
        <v>0</v>
      </c>
      <c r="L308" s="1244">
        <v>0</v>
      </c>
      <c r="M308" s="1029">
        <f t="shared" si="305"/>
        <v>1220.2</v>
      </c>
      <c r="N308" s="1254">
        <v>1220.2</v>
      </c>
      <c r="O308" s="1113">
        <v>0</v>
      </c>
      <c r="P308" s="1113">
        <v>0</v>
      </c>
      <c r="Q308" s="1244">
        <v>0</v>
      </c>
      <c r="R308" s="1043"/>
      <c r="S308" s="804"/>
    </row>
    <row r="309" spans="1:19" ht="24" x14ac:dyDescent="0.25">
      <c r="A309" s="878" t="s">
        <v>27</v>
      </c>
      <c r="B309" s="195" t="s">
        <v>252</v>
      </c>
      <c r="C309" s="1029">
        <f t="shared" si="301"/>
        <v>0</v>
      </c>
      <c r="D309" s="1254">
        <v>0</v>
      </c>
      <c r="E309" s="1113">
        <v>0</v>
      </c>
      <c r="F309" s="1113">
        <v>0</v>
      </c>
      <c r="G309" s="1244">
        <v>0</v>
      </c>
      <c r="H309" s="1029">
        <f t="shared" si="303"/>
        <v>0</v>
      </c>
      <c r="I309" s="1254">
        <v>0</v>
      </c>
      <c r="J309" s="1113">
        <v>0</v>
      </c>
      <c r="K309" s="1113">
        <v>0</v>
      </c>
      <c r="L309" s="1244">
        <v>0</v>
      </c>
      <c r="M309" s="1029">
        <f t="shared" si="305"/>
        <v>0</v>
      </c>
      <c r="N309" s="1254">
        <v>0</v>
      </c>
      <c r="O309" s="1113">
        <v>0</v>
      </c>
      <c r="P309" s="1113">
        <v>0</v>
      </c>
      <c r="Q309" s="1244">
        <v>0</v>
      </c>
      <c r="R309" s="1043"/>
      <c r="S309" s="804"/>
    </row>
    <row r="310" spans="1:19" ht="24" x14ac:dyDescent="0.25">
      <c r="A310" s="879" t="s">
        <v>28</v>
      </c>
      <c r="B310" s="196" t="s">
        <v>253</v>
      </c>
      <c r="C310" s="1029">
        <f t="shared" si="301"/>
        <v>740.6</v>
      </c>
      <c r="D310" s="1254">
        <v>740.6</v>
      </c>
      <c r="E310" s="1113">
        <v>0</v>
      </c>
      <c r="F310" s="1113">
        <v>0</v>
      </c>
      <c r="G310" s="1244">
        <v>0</v>
      </c>
      <c r="H310" s="1029">
        <f t="shared" si="303"/>
        <v>740.6</v>
      </c>
      <c r="I310" s="1254">
        <v>740.6</v>
      </c>
      <c r="J310" s="1113">
        <v>0</v>
      </c>
      <c r="K310" s="1113">
        <v>0</v>
      </c>
      <c r="L310" s="1244">
        <v>0</v>
      </c>
      <c r="M310" s="1029">
        <f t="shared" si="305"/>
        <v>740.4</v>
      </c>
      <c r="N310" s="1254">
        <v>740.4</v>
      </c>
      <c r="O310" s="1113">
        <v>0</v>
      </c>
      <c r="P310" s="1113">
        <v>0</v>
      </c>
      <c r="Q310" s="1244">
        <v>0</v>
      </c>
      <c r="R310" s="1043"/>
      <c r="S310" s="804"/>
    </row>
    <row r="311" spans="1:19" ht="48" x14ac:dyDescent="0.25">
      <c r="A311" s="880"/>
      <c r="B311" s="469" t="s">
        <v>254</v>
      </c>
      <c r="C311" s="1040">
        <f>SUM(D311:G311)</f>
        <v>2444.6999999999998</v>
      </c>
      <c r="D311" s="1183">
        <f>D312+D319</f>
        <v>2444.6999999999998</v>
      </c>
      <c r="E311" s="1274">
        <f t="shared" ref="E311:G311" si="310">E312+E319</f>
        <v>0</v>
      </c>
      <c r="F311" s="1274">
        <f t="shared" si="310"/>
        <v>0</v>
      </c>
      <c r="G311" s="1275">
        <f t="shared" si="310"/>
        <v>0</v>
      </c>
      <c r="H311" s="1040">
        <f>SUM(I311:L311)</f>
        <v>2444.6999999999998</v>
      </c>
      <c r="I311" s="1183">
        <f t="shared" ref="I311:L311" si="311">I312+I319</f>
        <v>2444.6999999999998</v>
      </c>
      <c r="J311" s="1274">
        <f t="shared" si="311"/>
        <v>0</v>
      </c>
      <c r="K311" s="1274">
        <f t="shared" si="311"/>
        <v>0</v>
      </c>
      <c r="L311" s="1275">
        <f t="shared" si="311"/>
        <v>0</v>
      </c>
      <c r="M311" s="1040">
        <f>SUM(N311:Q311)</f>
        <v>1738.3999999999999</v>
      </c>
      <c r="N311" s="1183">
        <f t="shared" ref="N311:Q311" si="312">N312+N319</f>
        <v>1738.3999999999999</v>
      </c>
      <c r="O311" s="1274">
        <f t="shared" si="312"/>
        <v>0</v>
      </c>
      <c r="P311" s="1274">
        <f t="shared" si="312"/>
        <v>0</v>
      </c>
      <c r="Q311" s="1275">
        <f t="shared" si="312"/>
        <v>0</v>
      </c>
      <c r="R311" s="1044">
        <f>N311/D311*100</f>
        <v>71.108929521004626</v>
      </c>
      <c r="S311" s="804"/>
    </row>
    <row r="312" spans="1:19" x14ac:dyDescent="0.25">
      <c r="A312" s="880">
        <v>1</v>
      </c>
      <c r="B312" s="469" t="s">
        <v>438</v>
      </c>
      <c r="C312" s="1040">
        <f>SUM(D312:G312)</f>
        <v>530.20000000000005</v>
      </c>
      <c r="D312" s="1183">
        <f>SUM(D313+D314+D317+D318)</f>
        <v>530.20000000000005</v>
      </c>
      <c r="E312" s="1274">
        <f t="shared" ref="E312:G312" si="313">SUM(E313+E314+E317+E318)</f>
        <v>0</v>
      </c>
      <c r="F312" s="1274">
        <f t="shared" si="313"/>
        <v>0</v>
      </c>
      <c r="G312" s="1275">
        <f t="shared" si="313"/>
        <v>0</v>
      </c>
      <c r="H312" s="1040">
        <f>SUM(I312:L312)</f>
        <v>530.20000000000005</v>
      </c>
      <c r="I312" s="1183">
        <f>SUM(I313+I314+I317+I318)</f>
        <v>530.20000000000005</v>
      </c>
      <c r="J312" s="1274">
        <f t="shared" ref="J312:L312" si="314">SUM(J313+J314+J317+J318)</f>
        <v>0</v>
      </c>
      <c r="K312" s="1274">
        <f t="shared" si="314"/>
        <v>0</v>
      </c>
      <c r="L312" s="1275">
        <f t="shared" si="314"/>
        <v>0</v>
      </c>
      <c r="M312" s="1040">
        <f>SUM(N312:Q312)</f>
        <v>527.79999999999995</v>
      </c>
      <c r="N312" s="1183">
        <f t="shared" ref="N312:Q312" si="315">SUM(N313+N314+N317+N318)</f>
        <v>527.79999999999995</v>
      </c>
      <c r="O312" s="1274">
        <f t="shared" si="315"/>
        <v>0</v>
      </c>
      <c r="P312" s="1274">
        <f t="shared" si="315"/>
        <v>0</v>
      </c>
      <c r="Q312" s="1275">
        <f t="shared" si="315"/>
        <v>0</v>
      </c>
      <c r="R312" s="1044"/>
      <c r="S312" s="804"/>
    </row>
    <row r="313" spans="1:19" x14ac:dyDescent="0.25">
      <c r="A313" s="878" t="s">
        <v>26</v>
      </c>
      <c r="B313" s="195" t="s">
        <v>217</v>
      </c>
      <c r="C313" s="1029">
        <f t="shared" si="301"/>
        <v>39</v>
      </c>
      <c r="D313" s="1254">
        <v>39</v>
      </c>
      <c r="E313" s="1113">
        <v>0</v>
      </c>
      <c r="F313" s="1113">
        <v>0</v>
      </c>
      <c r="G313" s="1244">
        <v>0</v>
      </c>
      <c r="H313" s="1029">
        <f t="shared" si="303"/>
        <v>39</v>
      </c>
      <c r="I313" s="1254">
        <v>39</v>
      </c>
      <c r="J313" s="1113">
        <v>0</v>
      </c>
      <c r="K313" s="1113">
        <v>0</v>
      </c>
      <c r="L313" s="1244">
        <v>0</v>
      </c>
      <c r="M313" s="1029">
        <f t="shared" si="305"/>
        <v>38.1</v>
      </c>
      <c r="N313" s="1254">
        <v>38.1</v>
      </c>
      <c r="O313" s="1113">
        <v>0</v>
      </c>
      <c r="P313" s="1113">
        <v>0</v>
      </c>
      <c r="Q313" s="1244">
        <v>0</v>
      </c>
      <c r="R313" s="1043"/>
      <c r="S313" s="804"/>
    </row>
    <row r="314" spans="1:19" ht="36" x14ac:dyDescent="0.25">
      <c r="A314" s="877" t="s">
        <v>27</v>
      </c>
      <c r="B314" s="195" t="s">
        <v>439</v>
      </c>
      <c r="C314" s="1029">
        <f>SUM(D314:G314)</f>
        <v>491.2</v>
      </c>
      <c r="D314" s="1254">
        <f>SUM(D315:D316)</f>
        <v>491.2</v>
      </c>
      <c r="E314" s="1113">
        <f t="shared" ref="E314:G314" si="316">SUM(E315:E316)</f>
        <v>0</v>
      </c>
      <c r="F314" s="1113">
        <f t="shared" si="316"/>
        <v>0</v>
      </c>
      <c r="G314" s="1244">
        <f t="shared" si="316"/>
        <v>0</v>
      </c>
      <c r="H314" s="1029">
        <f>SUM(I314:L314)</f>
        <v>491.2</v>
      </c>
      <c r="I314" s="1254">
        <f t="shared" ref="I314:L314" si="317">SUM(I315:I316)</f>
        <v>491.2</v>
      </c>
      <c r="J314" s="1113">
        <f t="shared" si="317"/>
        <v>0</v>
      </c>
      <c r="K314" s="1113">
        <f t="shared" si="317"/>
        <v>0</v>
      </c>
      <c r="L314" s="1244">
        <f t="shared" si="317"/>
        <v>0</v>
      </c>
      <c r="M314" s="1029">
        <f>SUM(N314:Q314)</f>
        <v>489.7</v>
      </c>
      <c r="N314" s="1113">
        <f t="shared" ref="N314:Q314" si="318">SUM(N315:N316)</f>
        <v>489.7</v>
      </c>
      <c r="O314" s="1113">
        <f t="shared" si="318"/>
        <v>0</v>
      </c>
      <c r="P314" s="1113">
        <f t="shared" si="318"/>
        <v>0</v>
      </c>
      <c r="Q314" s="1244">
        <f t="shared" si="318"/>
        <v>0</v>
      </c>
      <c r="R314" s="1043"/>
      <c r="S314" s="804"/>
    </row>
    <row r="315" spans="1:19" ht="24" x14ac:dyDescent="0.25">
      <c r="A315" s="879" t="s">
        <v>440</v>
      </c>
      <c r="B315" s="196" t="s">
        <v>258</v>
      </c>
      <c r="C315" s="1029">
        <f t="shared" si="301"/>
        <v>491.2</v>
      </c>
      <c r="D315" s="1113">
        <v>491.2</v>
      </c>
      <c r="E315" s="1254">
        <v>0</v>
      </c>
      <c r="F315" s="1113">
        <v>0</v>
      </c>
      <c r="G315" s="1244">
        <v>0</v>
      </c>
      <c r="H315" s="1029">
        <f t="shared" si="303"/>
        <v>491.2</v>
      </c>
      <c r="I315" s="1113">
        <v>491.2</v>
      </c>
      <c r="J315" s="1254">
        <v>0</v>
      </c>
      <c r="K315" s="1113">
        <v>0</v>
      </c>
      <c r="L315" s="1244">
        <v>0</v>
      </c>
      <c r="M315" s="1029">
        <f t="shared" si="305"/>
        <v>489.7</v>
      </c>
      <c r="N315" s="1113">
        <v>489.7</v>
      </c>
      <c r="O315" s="1254">
        <v>0</v>
      </c>
      <c r="P315" s="1113">
        <v>0</v>
      </c>
      <c r="Q315" s="1244">
        <v>0</v>
      </c>
      <c r="R315" s="1043"/>
      <c r="S315" s="804"/>
    </row>
    <row r="316" spans="1:19" ht="48" x14ac:dyDescent="0.25">
      <c r="A316" s="879" t="s">
        <v>441</v>
      </c>
      <c r="B316" s="196" t="s">
        <v>259</v>
      </c>
      <c r="C316" s="1029">
        <f>D316+E316</f>
        <v>0</v>
      </c>
      <c r="D316" s="1113">
        <v>0</v>
      </c>
      <c r="E316" s="1254">
        <v>0</v>
      </c>
      <c r="F316" s="1113">
        <v>0</v>
      </c>
      <c r="G316" s="1244">
        <v>0</v>
      </c>
      <c r="H316" s="1029">
        <f>I316+J316</f>
        <v>0</v>
      </c>
      <c r="I316" s="1113">
        <v>0</v>
      </c>
      <c r="J316" s="1254">
        <v>0</v>
      </c>
      <c r="K316" s="1113">
        <v>0</v>
      </c>
      <c r="L316" s="1244">
        <v>0</v>
      </c>
      <c r="M316" s="1029">
        <f>N316+O316</f>
        <v>0</v>
      </c>
      <c r="N316" s="1113">
        <v>0</v>
      </c>
      <c r="O316" s="1254">
        <v>0</v>
      </c>
      <c r="P316" s="1113">
        <v>0</v>
      </c>
      <c r="Q316" s="1244">
        <v>0</v>
      </c>
      <c r="R316" s="1043"/>
      <c r="S316" s="804"/>
    </row>
    <row r="317" spans="1:19" ht="24" x14ac:dyDescent="0.25">
      <c r="A317" s="879" t="s">
        <v>28</v>
      </c>
      <c r="B317" s="196" t="s">
        <v>255</v>
      </c>
      <c r="C317" s="1029">
        <f>SUM(D317:G317)</f>
        <v>0</v>
      </c>
      <c r="D317" s="1254">
        <v>0</v>
      </c>
      <c r="E317" s="1113">
        <v>0</v>
      </c>
      <c r="F317" s="1113">
        <v>0</v>
      </c>
      <c r="G317" s="1244">
        <v>0</v>
      </c>
      <c r="H317" s="1029">
        <f>SUM(I317:L317)</f>
        <v>0</v>
      </c>
      <c r="I317" s="1254">
        <v>0</v>
      </c>
      <c r="J317" s="1113">
        <f t="shared" ref="J317:L317" si="319">SUM(J318)</f>
        <v>0</v>
      </c>
      <c r="K317" s="1113">
        <f t="shared" si="319"/>
        <v>0</v>
      </c>
      <c r="L317" s="1244">
        <f t="shared" si="319"/>
        <v>0</v>
      </c>
      <c r="M317" s="1029">
        <f>SUM(N317:Q317)</f>
        <v>0</v>
      </c>
      <c r="N317" s="1254">
        <f t="shared" ref="N317:Q317" si="320">SUM(N318)</f>
        <v>0</v>
      </c>
      <c r="O317" s="1113">
        <f t="shared" si="320"/>
        <v>0</v>
      </c>
      <c r="P317" s="1113">
        <f t="shared" si="320"/>
        <v>0</v>
      </c>
      <c r="Q317" s="1244">
        <f t="shared" si="320"/>
        <v>0</v>
      </c>
      <c r="R317" s="1043"/>
      <c r="S317" s="804"/>
    </row>
    <row r="318" spans="1:19" ht="24" x14ac:dyDescent="0.25">
      <c r="A318" s="879" t="s">
        <v>29</v>
      </c>
      <c r="B318" s="196" t="s">
        <v>444</v>
      </c>
      <c r="C318" s="1029">
        <f>SUM(D318:G318)</f>
        <v>0</v>
      </c>
      <c r="D318" s="1254">
        <v>0</v>
      </c>
      <c r="E318" s="1113">
        <v>0</v>
      </c>
      <c r="F318" s="1113">
        <v>0</v>
      </c>
      <c r="G318" s="1244">
        <v>0</v>
      </c>
      <c r="H318" s="1029">
        <f>SUM(I318:L318)</f>
        <v>0</v>
      </c>
      <c r="I318" s="1254">
        <v>0</v>
      </c>
      <c r="J318" s="1113">
        <v>0</v>
      </c>
      <c r="K318" s="1113">
        <v>0</v>
      </c>
      <c r="L318" s="1244">
        <v>0</v>
      </c>
      <c r="M318" s="1029">
        <f>SUM(N318:Q318)</f>
        <v>0</v>
      </c>
      <c r="N318" s="1254">
        <v>0</v>
      </c>
      <c r="O318" s="1113">
        <v>0</v>
      </c>
      <c r="P318" s="1113">
        <v>0</v>
      </c>
      <c r="Q318" s="1244">
        <v>0</v>
      </c>
      <c r="R318" s="1043"/>
      <c r="S318" s="804"/>
    </row>
    <row r="319" spans="1:19" ht="24" x14ac:dyDescent="0.25">
      <c r="A319" s="855">
        <v>2</v>
      </c>
      <c r="B319" s="1024" t="s">
        <v>442</v>
      </c>
      <c r="C319" s="1029">
        <f t="shared" ref="C319:C320" si="321">SUM(D319:G319)</f>
        <v>1914.5</v>
      </c>
      <c r="D319" s="1254">
        <f>SUM(D320)</f>
        <v>1914.5</v>
      </c>
      <c r="E319" s="1474"/>
      <c r="F319" s="1113">
        <f t="shared" ref="F319:G319" si="322">SUM(F320)</f>
        <v>0</v>
      </c>
      <c r="G319" s="1244">
        <f t="shared" si="322"/>
        <v>0</v>
      </c>
      <c r="H319" s="1029">
        <f t="shared" ref="H319:H320" si="323">SUM(I319:L319)</f>
        <v>1914.5</v>
      </c>
      <c r="I319" s="1254">
        <f t="shared" ref="I319:L319" si="324">SUM(I320)</f>
        <v>1914.5</v>
      </c>
      <c r="J319" s="1474"/>
      <c r="K319" s="1113">
        <f t="shared" si="324"/>
        <v>0</v>
      </c>
      <c r="L319" s="1244">
        <f t="shared" si="324"/>
        <v>0</v>
      </c>
      <c r="M319" s="1029">
        <f t="shared" ref="M319:M320" si="325">SUM(N319:Q319)</f>
        <v>1210.5999999999999</v>
      </c>
      <c r="N319" s="1254">
        <f t="shared" ref="N319:Q319" si="326">SUM(N320)</f>
        <v>1210.5999999999999</v>
      </c>
      <c r="O319" s="1113">
        <f t="shared" si="326"/>
        <v>0</v>
      </c>
      <c r="P319" s="1113">
        <f t="shared" si="326"/>
        <v>0</v>
      </c>
      <c r="Q319" s="1244">
        <f t="shared" si="326"/>
        <v>0</v>
      </c>
      <c r="R319" s="1045"/>
      <c r="S319" s="804"/>
    </row>
    <row r="320" spans="1:19" ht="24" x14ac:dyDescent="0.25">
      <c r="A320" s="854" t="s">
        <v>34</v>
      </c>
      <c r="B320" s="196" t="s">
        <v>443</v>
      </c>
      <c r="C320" s="1029">
        <f t="shared" si="321"/>
        <v>1914.5</v>
      </c>
      <c r="D320" s="1254">
        <v>1914.5</v>
      </c>
      <c r="E320" s="1474"/>
      <c r="F320" s="1113">
        <v>0</v>
      </c>
      <c r="G320" s="1244">
        <v>0</v>
      </c>
      <c r="H320" s="1029">
        <f t="shared" si="323"/>
        <v>1914.5</v>
      </c>
      <c r="I320" s="1254">
        <v>1914.5</v>
      </c>
      <c r="J320" s="1474"/>
      <c r="K320" s="1113">
        <v>0</v>
      </c>
      <c r="L320" s="1244">
        <v>0</v>
      </c>
      <c r="M320" s="1029">
        <f t="shared" si="325"/>
        <v>1210.5999999999999</v>
      </c>
      <c r="N320" s="1254">
        <v>1210.5999999999999</v>
      </c>
      <c r="O320" s="1113">
        <v>0</v>
      </c>
      <c r="P320" s="1113">
        <v>0</v>
      </c>
      <c r="Q320" s="1244">
        <v>0</v>
      </c>
      <c r="R320" s="1043"/>
      <c r="S320" s="804"/>
    </row>
    <row r="321" spans="1:19" ht="25.5" customHeight="1" thickBot="1" x14ac:dyDescent="0.3">
      <c r="A321" s="941"/>
      <c r="B321" s="921" t="s">
        <v>131</v>
      </c>
      <c r="C321" s="1041">
        <f>SUM(D321:G321)</f>
        <v>4405.6000000000004</v>
      </c>
      <c r="D321" s="1236">
        <f>D306+D311</f>
        <v>4405.6000000000004</v>
      </c>
      <c r="E321" s="1236">
        <f>E306+E311</f>
        <v>0</v>
      </c>
      <c r="F321" s="1236">
        <f>F306+F311</f>
        <v>0</v>
      </c>
      <c r="G321" s="1237">
        <f>G306+G311</f>
        <v>0</v>
      </c>
      <c r="H321" s="1041">
        <f>SUM(I321:L321)</f>
        <v>4405.6000000000004</v>
      </c>
      <c r="I321" s="1236">
        <f>I306+I311</f>
        <v>4405.6000000000004</v>
      </c>
      <c r="J321" s="1236">
        <f>J306+J311</f>
        <v>0</v>
      </c>
      <c r="K321" s="1236">
        <f>K306+K311</f>
        <v>0</v>
      </c>
      <c r="L321" s="1237">
        <f>L306+L311</f>
        <v>0</v>
      </c>
      <c r="M321" s="1041">
        <f>SUM(N321:Q321)</f>
        <v>3699</v>
      </c>
      <c r="N321" s="1236">
        <f>N306+N311</f>
        <v>3699</v>
      </c>
      <c r="O321" s="1236">
        <f>O306+O311</f>
        <v>0</v>
      </c>
      <c r="P321" s="1236">
        <f>P306+P311</f>
        <v>0</v>
      </c>
      <c r="Q321" s="1237">
        <f>Q306+Q311</f>
        <v>0</v>
      </c>
      <c r="R321" s="987">
        <f>N321/D321*100</f>
        <v>83.961321953876876</v>
      </c>
      <c r="S321" s="804"/>
    </row>
    <row r="322" spans="1:19" ht="27" customHeight="1" thickBot="1" x14ac:dyDescent="0.3">
      <c r="A322" s="1511" t="s">
        <v>453</v>
      </c>
      <c r="B322" s="1512"/>
      <c r="C322" s="1512"/>
      <c r="D322" s="1512"/>
      <c r="E322" s="1512"/>
      <c r="F322" s="1512"/>
      <c r="G322" s="1512"/>
      <c r="H322" s="1512"/>
      <c r="I322" s="1512"/>
      <c r="J322" s="1512"/>
      <c r="K322" s="1512"/>
      <c r="L322" s="1512"/>
      <c r="M322" s="1512"/>
      <c r="N322" s="1512"/>
      <c r="O322" s="1512"/>
      <c r="P322" s="1512"/>
      <c r="Q322" s="1512"/>
      <c r="R322" s="1513"/>
      <c r="S322" s="1375" t="s">
        <v>368</v>
      </c>
    </row>
    <row r="323" spans="1:19" ht="36.75" x14ac:dyDescent="0.25">
      <c r="A323" s="1046">
        <v>1</v>
      </c>
      <c r="B323" s="971" t="s">
        <v>445</v>
      </c>
      <c r="C323" s="1247">
        <f t="shared" ref="C323:C324" si="327">SUM(D323:G323)</f>
        <v>0</v>
      </c>
      <c r="D323" s="1248">
        <v>0</v>
      </c>
      <c r="E323" s="1248">
        <v>0</v>
      </c>
      <c r="F323" s="1248">
        <v>0</v>
      </c>
      <c r="G323" s="1249">
        <v>0</v>
      </c>
      <c r="H323" s="1247">
        <f t="shared" ref="H323:H330" si="328">SUM(I323:L323)</f>
        <v>0</v>
      </c>
      <c r="I323" s="1248">
        <v>0</v>
      </c>
      <c r="J323" s="1248">
        <v>0</v>
      </c>
      <c r="K323" s="1248">
        <v>0</v>
      </c>
      <c r="L323" s="1249">
        <v>0</v>
      </c>
      <c r="M323" s="1247">
        <f t="shared" ref="M323:M331" si="329">SUM(N323:Q323)</f>
        <v>0</v>
      </c>
      <c r="N323" s="1248">
        <v>0</v>
      </c>
      <c r="O323" s="1248">
        <v>0</v>
      </c>
      <c r="P323" s="1248">
        <v>0</v>
      </c>
      <c r="Q323" s="1249">
        <v>0</v>
      </c>
      <c r="R323" s="890"/>
      <c r="S323" s="804"/>
    </row>
    <row r="324" spans="1:19" ht="24.75" x14ac:dyDescent="0.25">
      <c r="A324" s="853">
        <v>2</v>
      </c>
      <c r="B324" s="898" t="s">
        <v>446</v>
      </c>
      <c r="C324" s="1028">
        <f t="shared" si="327"/>
        <v>91.1</v>
      </c>
      <c r="D324" s="1115">
        <f>SUM(D325)</f>
        <v>9.5</v>
      </c>
      <c r="E324" s="1115">
        <f t="shared" ref="E324:G324" si="330">SUM(E325)</f>
        <v>81.599999999999994</v>
      </c>
      <c r="F324" s="1115">
        <f t="shared" si="330"/>
        <v>0</v>
      </c>
      <c r="G324" s="1257">
        <f t="shared" si="330"/>
        <v>0</v>
      </c>
      <c r="H324" s="1028">
        <f t="shared" si="328"/>
        <v>91.1</v>
      </c>
      <c r="I324" s="1115">
        <f t="shared" ref="I324:L324" si="331">SUM(I325)</f>
        <v>9.5</v>
      </c>
      <c r="J324" s="1115">
        <f t="shared" si="331"/>
        <v>81.599999999999994</v>
      </c>
      <c r="K324" s="1115">
        <f t="shared" si="331"/>
        <v>0</v>
      </c>
      <c r="L324" s="1257">
        <f t="shared" si="331"/>
        <v>0</v>
      </c>
      <c r="M324" s="1028">
        <f t="shared" si="329"/>
        <v>91</v>
      </c>
      <c r="N324" s="1115">
        <f t="shared" ref="N324:Q324" si="332">SUM(N325)</f>
        <v>9.5</v>
      </c>
      <c r="O324" s="1115">
        <f t="shared" si="332"/>
        <v>81.5</v>
      </c>
      <c r="P324" s="1115">
        <f t="shared" si="332"/>
        <v>0</v>
      </c>
      <c r="Q324" s="1257">
        <f t="shared" si="332"/>
        <v>0</v>
      </c>
      <c r="R324" s="986"/>
      <c r="S324" s="804"/>
    </row>
    <row r="325" spans="1:19" x14ac:dyDescent="0.25">
      <c r="A325" s="881" t="s">
        <v>34</v>
      </c>
      <c r="B325" s="54" t="s">
        <v>447</v>
      </c>
      <c r="C325" s="1029">
        <f>SUM(D325:G325)</f>
        <v>91.1</v>
      </c>
      <c r="D325" s="1113">
        <v>9.5</v>
      </c>
      <c r="E325" s="1113">
        <v>81.599999999999994</v>
      </c>
      <c r="F325" s="1113">
        <v>0</v>
      </c>
      <c r="G325" s="1244">
        <v>0</v>
      </c>
      <c r="H325" s="1029">
        <f t="shared" si="328"/>
        <v>91.1</v>
      </c>
      <c r="I325" s="1113">
        <v>9.5</v>
      </c>
      <c r="J325" s="1113">
        <v>81.599999999999994</v>
      </c>
      <c r="K325" s="1113">
        <v>0</v>
      </c>
      <c r="L325" s="1244">
        <v>0</v>
      </c>
      <c r="M325" s="1029">
        <f t="shared" si="329"/>
        <v>91</v>
      </c>
      <c r="N325" s="1113">
        <v>9.5</v>
      </c>
      <c r="O325" s="1113">
        <v>81.5</v>
      </c>
      <c r="P325" s="1113">
        <v>0</v>
      </c>
      <c r="Q325" s="1244">
        <v>0</v>
      </c>
      <c r="R325" s="986"/>
      <c r="S325" s="804"/>
    </row>
    <row r="326" spans="1:19" ht="48.75" x14ac:dyDescent="0.25">
      <c r="A326" s="853">
        <v>3</v>
      </c>
      <c r="B326" s="898" t="s">
        <v>448</v>
      </c>
      <c r="C326" s="1028">
        <f t="shared" ref="C326:C331" si="333">SUM(D326:G326)</f>
        <v>0</v>
      </c>
      <c r="D326" s="1115">
        <f>SUM(D327)</f>
        <v>0</v>
      </c>
      <c r="E326" s="1115">
        <f t="shared" ref="E326:G326" si="334">SUM(E327)</f>
        <v>0</v>
      </c>
      <c r="F326" s="1115">
        <f t="shared" si="334"/>
        <v>0</v>
      </c>
      <c r="G326" s="1257">
        <f t="shared" si="334"/>
        <v>0</v>
      </c>
      <c r="H326" s="1028">
        <f t="shared" si="328"/>
        <v>0</v>
      </c>
      <c r="I326" s="1115">
        <f t="shared" ref="I326:L326" si="335">SUM(I327)</f>
        <v>0</v>
      </c>
      <c r="J326" s="1115">
        <f t="shared" si="335"/>
        <v>0</v>
      </c>
      <c r="K326" s="1115">
        <f t="shared" si="335"/>
        <v>0</v>
      </c>
      <c r="L326" s="1257">
        <f t="shared" si="335"/>
        <v>0</v>
      </c>
      <c r="M326" s="1028">
        <f t="shared" si="329"/>
        <v>0</v>
      </c>
      <c r="N326" s="1115">
        <f t="shared" ref="N326:Q326" si="336">SUM(N327)</f>
        <v>0</v>
      </c>
      <c r="O326" s="1115">
        <f t="shared" si="336"/>
        <v>0</v>
      </c>
      <c r="P326" s="1115">
        <f t="shared" si="336"/>
        <v>0</v>
      </c>
      <c r="Q326" s="1257">
        <f t="shared" si="336"/>
        <v>0</v>
      </c>
      <c r="R326" s="986"/>
      <c r="S326" s="804"/>
    </row>
    <row r="327" spans="1:19" ht="24.75" x14ac:dyDescent="0.25">
      <c r="A327" s="881" t="s">
        <v>40</v>
      </c>
      <c r="B327" s="54" t="s">
        <v>449</v>
      </c>
      <c r="C327" s="1029">
        <f t="shared" si="333"/>
        <v>0</v>
      </c>
      <c r="D327" s="1113">
        <v>0</v>
      </c>
      <c r="E327" s="1113">
        <v>0</v>
      </c>
      <c r="F327" s="1113">
        <v>0</v>
      </c>
      <c r="G327" s="1244">
        <v>0</v>
      </c>
      <c r="H327" s="1029">
        <f t="shared" si="328"/>
        <v>0</v>
      </c>
      <c r="I327" s="1113">
        <v>0</v>
      </c>
      <c r="J327" s="1113">
        <v>0</v>
      </c>
      <c r="K327" s="1113">
        <v>0</v>
      </c>
      <c r="L327" s="1244">
        <v>0</v>
      </c>
      <c r="M327" s="1029">
        <f t="shared" si="329"/>
        <v>0</v>
      </c>
      <c r="N327" s="1113">
        <v>0</v>
      </c>
      <c r="O327" s="1113">
        <v>0</v>
      </c>
      <c r="P327" s="1113">
        <v>0</v>
      </c>
      <c r="Q327" s="1244">
        <v>0</v>
      </c>
      <c r="R327" s="1034"/>
      <c r="S327" s="804"/>
    </row>
    <row r="328" spans="1:19" ht="36.75" x14ac:dyDescent="0.25">
      <c r="A328" s="853">
        <v>4</v>
      </c>
      <c r="B328" s="898" t="s">
        <v>450</v>
      </c>
      <c r="C328" s="1028">
        <f t="shared" si="333"/>
        <v>0</v>
      </c>
      <c r="D328" s="1115">
        <f>SUM(D329)</f>
        <v>0</v>
      </c>
      <c r="E328" s="1115">
        <f t="shared" ref="E328:G328" si="337">SUM(E329)</f>
        <v>0</v>
      </c>
      <c r="F328" s="1115">
        <f t="shared" si="337"/>
        <v>0</v>
      </c>
      <c r="G328" s="1257">
        <f t="shared" si="337"/>
        <v>0</v>
      </c>
      <c r="H328" s="1028">
        <f t="shared" si="328"/>
        <v>0</v>
      </c>
      <c r="I328" s="1115">
        <f t="shared" ref="I328:L328" si="338">SUM(I329)</f>
        <v>0</v>
      </c>
      <c r="J328" s="1115">
        <f t="shared" si="338"/>
        <v>0</v>
      </c>
      <c r="K328" s="1115">
        <f t="shared" si="338"/>
        <v>0</v>
      </c>
      <c r="L328" s="1257">
        <f t="shared" si="338"/>
        <v>0</v>
      </c>
      <c r="M328" s="1028">
        <f t="shared" si="329"/>
        <v>0</v>
      </c>
      <c r="N328" s="1115">
        <f t="shared" ref="N328:Q328" si="339">SUM(N329)</f>
        <v>0</v>
      </c>
      <c r="O328" s="1115">
        <f t="shared" si="339"/>
        <v>0</v>
      </c>
      <c r="P328" s="1115">
        <f t="shared" si="339"/>
        <v>0</v>
      </c>
      <c r="Q328" s="1257">
        <f t="shared" si="339"/>
        <v>0</v>
      </c>
      <c r="R328" s="986"/>
      <c r="S328" s="804"/>
    </row>
    <row r="329" spans="1:19" ht="24.75" x14ac:dyDescent="0.25">
      <c r="A329" s="881" t="s">
        <v>50</v>
      </c>
      <c r="B329" s="54" t="s">
        <v>451</v>
      </c>
      <c r="C329" s="1029">
        <f t="shared" si="333"/>
        <v>0</v>
      </c>
      <c r="D329" s="1113">
        <v>0</v>
      </c>
      <c r="E329" s="1113">
        <v>0</v>
      </c>
      <c r="F329" s="1113">
        <v>0</v>
      </c>
      <c r="G329" s="1244">
        <v>0</v>
      </c>
      <c r="H329" s="1029">
        <f t="shared" si="328"/>
        <v>0</v>
      </c>
      <c r="I329" s="1113">
        <v>0</v>
      </c>
      <c r="J329" s="1113">
        <v>0</v>
      </c>
      <c r="K329" s="1113">
        <v>0</v>
      </c>
      <c r="L329" s="1244">
        <v>0</v>
      </c>
      <c r="M329" s="1029">
        <f t="shared" si="329"/>
        <v>0</v>
      </c>
      <c r="N329" s="1113">
        <v>0</v>
      </c>
      <c r="O329" s="1113">
        <v>0</v>
      </c>
      <c r="P329" s="1113">
        <v>0</v>
      </c>
      <c r="Q329" s="1244">
        <v>0</v>
      </c>
      <c r="R329" s="1034"/>
      <c r="S329" s="804"/>
    </row>
    <row r="330" spans="1:19" ht="24.75" x14ac:dyDescent="0.25">
      <c r="A330" s="853">
        <v>5</v>
      </c>
      <c r="B330" s="898" t="s">
        <v>452</v>
      </c>
      <c r="C330" s="1028">
        <f t="shared" si="333"/>
        <v>0</v>
      </c>
      <c r="D330" s="1115">
        <v>0</v>
      </c>
      <c r="E330" s="1115">
        <v>0</v>
      </c>
      <c r="F330" s="1115">
        <v>0</v>
      </c>
      <c r="G330" s="1257">
        <v>0</v>
      </c>
      <c r="H330" s="1028">
        <f t="shared" si="328"/>
        <v>0</v>
      </c>
      <c r="I330" s="1115">
        <v>0</v>
      </c>
      <c r="J330" s="1115">
        <v>0</v>
      </c>
      <c r="K330" s="1115">
        <v>0</v>
      </c>
      <c r="L330" s="1257">
        <v>0</v>
      </c>
      <c r="M330" s="1028">
        <f t="shared" si="329"/>
        <v>0</v>
      </c>
      <c r="N330" s="1115">
        <v>0</v>
      </c>
      <c r="O330" s="1115">
        <v>0</v>
      </c>
      <c r="P330" s="1115">
        <v>0</v>
      </c>
      <c r="Q330" s="1257">
        <v>0</v>
      </c>
      <c r="R330" s="986"/>
      <c r="S330" s="804"/>
    </row>
    <row r="331" spans="1:19" ht="16.5" thickBot="1" x14ac:dyDescent="0.3">
      <c r="A331" s="941"/>
      <c r="B331" s="1047" t="s">
        <v>131</v>
      </c>
      <c r="C331" s="1290">
        <f t="shared" si="333"/>
        <v>91.1</v>
      </c>
      <c r="D331" s="1291">
        <f>D323+D324+D326+D328+D330</f>
        <v>9.5</v>
      </c>
      <c r="E331" s="1292">
        <f t="shared" ref="E331:G331" si="340">E323+E324+E326+E328+E330</f>
        <v>81.599999999999994</v>
      </c>
      <c r="F331" s="1292">
        <f t="shared" si="340"/>
        <v>0</v>
      </c>
      <c r="G331" s="1293">
        <f t="shared" si="340"/>
        <v>0</v>
      </c>
      <c r="H331" s="1290">
        <f>SUM(I331:L331)</f>
        <v>91.1</v>
      </c>
      <c r="I331" s="1291">
        <f t="shared" ref="I331:L331" si="341">I323+I324+I326+I328+I330</f>
        <v>9.5</v>
      </c>
      <c r="J331" s="1292">
        <f t="shared" si="341"/>
        <v>81.599999999999994</v>
      </c>
      <c r="K331" s="1292">
        <f t="shared" si="341"/>
        <v>0</v>
      </c>
      <c r="L331" s="1293">
        <f t="shared" si="341"/>
        <v>0</v>
      </c>
      <c r="M331" s="1290">
        <f t="shared" si="329"/>
        <v>91</v>
      </c>
      <c r="N331" s="1291">
        <f t="shared" ref="N331:Q331" si="342">N323+N324+N326+N328+N330</f>
        <v>9.5</v>
      </c>
      <c r="O331" s="1292">
        <f t="shared" si="342"/>
        <v>81.5</v>
      </c>
      <c r="P331" s="1292">
        <f t="shared" si="342"/>
        <v>0</v>
      </c>
      <c r="Q331" s="1293">
        <f t="shared" si="342"/>
        <v>0</v>
      </c>
      <c r="R331" s="1048">
        <f>M331/C331*100</f>
        <v>99.890230515916585</v>
      </c>
      <c r="S331" s="804"/>
    </row>
    <row r="332" spans="1:19" ht="19.5" thickBot="1" x14ac:dyDescent="0.35">
      <c r="A332" s="1546" t="s">
        <v>363</v>
      </c>
      <c r="B332" s="1547"/>
      <c r="C332" s="1547"/>
      <c r="D332" s="1547"/>
      <c r="E332" s="1547"/>
      <c r="F332" s="1547"/>
      <c r="G332" s="1547"/>
      <c r="H332" s="1547"/>
      <c r="I332" s="1547"/>
      <c r="J332" s="1547"/>
      <c r="K332" s="1547"/>
      <c r="L332" s="1547"/>
      <c r="M332" s="1547"/>
      <c r="N332" s="1547"/>
      <c r="O332" s="1547"/>
      <c r="P332" s="1547"/>
      <c r="Q332" s="1547"/>
      <c r="R332" s="1548"/>
      <c r="S332" s="1375" t="s">
        <v>368</v>
      </c>
    </row>
    <row r="333" spans="1:19" x14ac:dyDescent="0.25">
      <c r="A333" s="1049"/>
      <c r="B333" s="1050" t="s">
        <v>215</v>
      </c>
      <c r="C333" s="1294">
        <f>SUM(D333:G333)</f>
        <v>20668.300000000003</v>
      </c>
      <c r="D333" s="1295">
        <f>SUM(D334:D341)</f>
        <v>155</v>
      </c>
      <c r="E333" s="1295">
        <f>SUM(E334:E341)</f>
        <v>20513.300000000003</v>
      </c>
      <c r="F333" s="1295">
        <f>SUM(F334:F341)</f>
        <v>0</v>
      </c>
      <c r="G333" s="1296">
        <f>SUM(G334:G341)</f>
        <v>0</v>
      </c>
      <c r="H333" s="1294">
        <f>SUM(I333:L333)</f>
        <v>20668.300000000003</v>
      </c>
      <c r="I333" s="1295">
        <f>SUM(I334:I341)</f>
        <v>155</v>
      </c>
      <c r="J333" s="1295">
        <f>SUM(J334:J341)</f>
        <v>20513.300000000003</v>
      </c>
      <c r="K333" s="1295">
        <f>SUM(K334:K341)</f>
        <v>0</v>
      </c>
      <c r="L333" s="1296">
        <f>SUM(L334:L341)</f>
        <v>0</v>
      </c>
      <c r="M333" s="1294">
        <f>SUM(N333:Q333)</f>
        <v>18209.3</v>
      </c>
      <c r="N333" s="1295">
        <f>SUM(N334:N341)</f>
        <v>155</v>
      </c>
      <c r="O333" s="1295">
        <f>SUM(O334:O341)</f>
        <v>18054.3</v>
      </c>
      <c r="P333" s="1295">
        <f>SUM(P334:P341)</f>
        <v>0</v>
      </c>
      <c r="Q333" s="1296">
        <f>SUM(Q334:Q341)</f>
        <v>0</v>
      </c>
      <c r="R333" s="1054"/>
      <c r="S333" s="804"/>
    </row>
    <row r="334" spans="1:19" x14ac:dyDescent="0.25">
      <c r="A334" s="882">
        <v>1</v>
      </c>
      <c r="B334" s="506" t="s">
        <v>219</v>
      </c>
      <c r="C334" s="1090">
        <v>0</v>
      </c>
      <c r="D334" s="1297">
        <v>0</v>
      </c>
      <c r="E334" s="1297">
        <v>0</v>
      </c>
      <c r="F334" s="1297">
        <v>0</v>
      </c>
      <c r="G334" s="1298">
        <v>0</v>
      </c>
      <c r="H334" s="1090">
        <v>0</v>
      </c>
      <c r="I334" s="1297">
        <v>0</v>
      </c>
      <c r="J334" s="1297">
        <v>0</v>
      </c>
      <c r="K334" s="1297">
        <v>0</v>
      </c>
      <c r="L334" s="1298">
        <v>0</v>
      </c>
      <c r="M334" s="1090">
        <v>0</v>
      </c>
      <c r="N334" s="1297">
        <v>0</v>
      </c>
      <c r="O334" s="1297">
        <v>0</v>
      </c>
      <c r="P334" s="1297">
        <v>0</v>
      </c>
      <c r="Q334" s="1298">
        <v>0</v>
      </c>
      <c r="R334" s="1055"/>
      <c r="S334" s="804"/>
    </row>
    <row r="335" spans="1:19" x14ac:dyDescent="0.25">
      <c r="A335" s="882">
        <v>2</v>
      </c>
      <c r="B335" s="506" t="s">
        <v>220</v>
      </c>
      <c r="C335" s="1090">
        <f t="shared" ref="C335:C341" si="343">D335+E335+F335+G335</f>
        <v>10489.7</v>
      </c>
      <c r="D335" s="1297">
        <v>155</v>
      </c>
      <c r="E335" s="1297">
        <v>10334.700000000001</v>
      </c>
      <c r="F335" s="1297">
        <v>0</v>
      </c>
      <c r="G335" s="1298">
        <v>0</v>
      </c>
      <c r="H335" s="1090">
        <f t="shared" ref="H335:H341" si="344">I335+J335+K335+L335</f>
        <v>10489.7</v>
      </c>
      <c r="I335" s="1297">
        <v>155</v>
      </c>
      <c r="J335" s="1297">
        <v>10334.700000000001</v>
      </c>
      <c r="K335" s="1297">
        <v>0</v>
      </c>
      <c r="L335" s="1298">
        <v>0</v>
      </c>
      <c r="M335" s="1090">
        <f t="shared" ref="M335:M341" si="345">N335+O335+P335+Q335</f>
        <v>9216.6</v>
      </c>
      <c r="N335" s="1297">
        <v>155</v>
      </c>
      <c r="O335" s="1297">
        <v>9061.6</v>
      </c>
      <c r="P335" s="1297">
        <v>0</v>
      </c>
      <c r="Q335" s="1298">
        <v>0</v>
      </c>
      <c r="R335" s="1055"/>
      <c r="S335" s="804"/>
    </row>
    <row r="336" spans="1:19" x14ac:dyDescent="0.25">
      <c r="A336" s="882">
        <v>3</v>
      </c>
      <c r="B336" s="506" t="s">
        <v>221</v>
      </c>
      <c r="C336" s="1090">
        <f t="shared" si="343"/>
        <v>8592.6</v>
      </c>
      <c r="D336" s="1297">
        <v>0</v>
      </c>
      <c r="E336" s="1297">
        <v>8592.6</v>
      </c>
      <c r="F336" s="1297">
        <v>0</v>
      </c>
      <c r="G336" s="1298">
        <v>0</v>
      </c>
      <c r="H336" s="1090">
        <f t="shared" si="344"/>
        <v>8592.6</v>
      </c>
      <c r="I336" s="1297">
        <v>0</v>
      </c>
      <c r="J336" s="1297">
        <v>8592.6</v>
      </c>
      <c r="K336" s="1297">
        <v>0</v>
      </c>
      <c r="L336" s="1298">
        <v>0</v>
      </c>
      <c r="M336" s="1090">
        <f t="shared" si="345"/>
        <v>8294.6</v>
      </c>
      <c r="N336" s="1297">
        <v>0</v>
      </c>
      <c r="O336" s="1297">
        <v>8294.6</v>
      </c>
      <c r="P336" s="1297">
        <v>0</v>
      </c>
      <c r="Q336" s="1298">
        <v>0</v>
      </c>
      <c r="R336" s="1055"/>
      <c r="S336" s="804"/>
    </row>
    <row r="337" spans="1:19" x14ac:dyDescent="0.25">
      <c r="A337" s="882">
        <v>4</v>
      </c>
      <c r="B337" s="506" t="s">
        <v>225</v>
      </c>
      <c r="C337" s="1090">
        <f t="shared" si="343"/>
        <v>0</v>
      </c>
      <c r="D337" s="1297">
        <v>0</v>
      </c>
      <c r="E337" s="1297">
        <v>0</v>
      </c>
      <c r="F337" s="1297">
        <v>0</v>
      </c>
      <c r="G337" s="1298">
        <v>0</v>
      </c>
      <c r="H337" s="1090">
        <f t="shared" si="344"/>
        <v>0</v>
      </c>
      <c r="I337" s="1297">
        <v>0</v>
      </c>
      <c r="J337" s="1297">
        <v>0</v>
      </c>
      <c r="K337" s="1297">
        <v>0</v>
      </c>
      <c r="L337" s="1298">
        <v>0</v>
      </c>
      <c r="M337" s="1090">
        <f t="shared" si="345"/>
        <v>0</v>
      </c>
      <c r="N337" s="1297"/>
      <c r="O337" s="1297">
        <v>0</v>
      </c>
      <c r="P337" s="1297">
        <v>0</v>
      </c>
      <c r="Q337" s="1298">
        <v>0</v>
      </c>
      <c r="R337" s="1055"/>
      <c r="S337" s="804"/>
    </row>
    <row r="338" spans="1:19" x14ac:dyDescent="0.25">
      <c r="A338" s="882">
        <v>5</v>
      </c>
      <c r="B338" s="507" t="s">
        <v>228</v>
      </c>
      <c r="C338" s="1090">
        <f t="shared" si="343"/>
        <v>1235.5999999999999</v>
      </c>
      <c r="D338" s="1297">
        <v>0</v>
      </c>
      <c r="E338" s="1297">
        <v>1235.5999999999999</v>
      </c>
      <c r="F338" s="1297">
        <v>0</v>
      </c>
      <c r="G338" s="1298">
        <v>0</v>
      </c>
      <c r="H338" s="1090">
        <f t="shared" si="344"/>
        <v>1235.5999999999999</v>
      </c>
      <c r="I338" s="1297">
        <v>0</v>
      </c>
      <c r="J338" s="1297">
        <v>1235.5999999999999</v>
      </c>
      <c r="K338" s="1297">
        <v>0</v>
      </c>
      <c r="L338" s="1298">
        <v>0</v>
      </c>
      <c r="M338" s="1090">
        <f t="shared" si="345"/>
        <v>698.1</v>
      </c>
      <c r="N338" s="1297">
        <v>0</v>
      </c>
      <c r="O338" s="1297">
        <v>698.1</v>
      </c>
      <c r="P338" s="1297">
        <v>0</v>
      </c>
      <c r="Q338" s="1298">
        <v>0</v>
      </c>
      <c r="R338" s="1055"/>
      <c r="S338" s="804"/>
    </row>
    <row r="339" spans="1:19" ht="39" x14ac:dyDescent="0.25">
      <c r="A339" s="882">
        <v>6</v>
      </c>
      <c r="B339" s="507" t="s">
        <v>226</v>
      </c>
      <c r="C339" s="1090">
        <f t="shared" si="343"/>
        <v>0</v>
      </c>
      <c r="D339" s="1297">
        <v>0</v>
      </c>
      <c r="E339" s="1297">
        <v>0</v>
      </c>
      <c r="F339" s="1297">
        <v>0</v>
      </c>
      <c r="G339" s="1298">
        <v>0</v>
      </c>
      <c r="H339" s="1090">
        <f t="shared" si="344"/>
        <v>0</v>
      </c>
      <c r="I339" s="1297">
        <v>0</v>
      </c>
      <c r="J339" s="1297">
        <v>0</v>
      </c>
      <c r="K339" s="1297">
        <v>0</v>
      </c>
      <c r="L339" s="1298">
        <v>0</v>
      </c>
      <c r="M339" s="1090">
        <f t="shared" si="345"/>
        <v>0</v>
      </c>
      <c r="N339" s="1297">
        <v>0</v>
      </c>
      <c r="O339" s="1297">
        <v>0</v>
      </c>
      <c r="P339" s="1297">
        <v>0</v>
      </c>
      <c r="Q339" s="1298">
        <v>0</v>
      </c>
      <c r="R339" s="1055"/>
      <c r="S339" s="804"/>
    </row>
    <row r="340" spans="1:19" ht="26.25" x14ac:dyDescent="0.25">
      <c r="A340" s="882">
        <v>7</v>
      </c>
      <c r="B340" s="507" t="s">
        <v>227</v>
      </c>
      <c r="C340" s="1090">
        <f t="shared" si="343"/>
        <v>0</v>
      </c>
      <c r="D340" s="1297">
        <v>0</v>
      </c>
      <c r="E340" s="1297">
        <v>0</v>
      </c>
      <c r="F340" s="1297">
        <v>0</v>
      </c>
      <c r="G340" s="1298">
        <v>0</v>
      </c>
      <c r="H340" s="1090">
        <f t="shared" si="344"/>
        <v>0</v>
      </c>
      <c r="I340" s="1297">
        <v>0</v>
      </c>
      <c r="J340" s="1297">
        <v>0</v>
      </c>
      <c r="K340" s="1297">
        <v>0</v>
      </c>
      <c r="L340" s="1298">
        <v>0</v>
      </c>
      <c r="M340" s="1090">
        <f t="shared" si="345"/>
        <v>0</v>
      </c>
      <c r="N340" s="1297">
        <v>0</v>
      </c>
      <c r="O340" s="1297">
        <v>0</v>
      </c>
      <c r="P340" s="1297">
        <v>0</v>
      </c>
      <c r="Q340" s="1298">
        <v>0</v>
      </c>
      <c r="R340" s="1055"/>
      <c r="S340" s="804"/>
    </row>
    <row r="341" spans="1:19" ht="26.25" x14ac:dyDescent="0.25">
      <c r="A341" s="882">
        <v>8</v>
      </c>
      <c r="B341" s="507" t="s">
        <v>227</v>
      </c>
      <c r="C341" s="1090">
        <f t="shared" si="343"/>
        <v>350.4</v>
      </c>
      <c r="D341" s="1297">
        <v>0</v>
      </c>
      <c r="E341" s="1297">
        <v>350.4</v>
      </c>
      <c r="F341" s="1297">
        <v>0</v>
      </c>
      <c r="G341" s="1298">
        <v>0</v>
      </c>
      <c r="H341" s="1090">
        <f t="shared" si="344"/>
        <v>350.4</v>
      </c>
      <c r="I341" s="1297">
        <v>0</v>
      </c>
      <c r="J341" s="1297">
        <v>350.4</v>
      </c>
      <c r="K341" s="1297">
        <v>0</v>
      </c>
      <c r="L341" s="1298">
        <v>0</v>
      </c>
      <c r="M341" s="1090">
        <f t="shared" si="345"/>
        <v>0</v>
      </c>
      <c r="N341" s="1297">
        <v>0</v>
      </c>
      <c r="O341" s="1297">
        <v>0</v>
      </c>
      <c r="P341" s="1297">
        <v>0</v>
      </c>
      <c r="Q341" s="1298">
        <v>0</v>
      </c>
      <c r="R341" s="1055"/>
      <c r="S341" s="804"/>
    </row>
    <row r="342" spans="1:19" x14ac:dyDescent="0.25">
      <c r="A342" s="883"/>
      <c r="B342" s="508" t="s">
        <v>216</v>
      </c>
      <c r="C342" s="1299">
        <f>D342+E342+F342+G342</f>
        <v>1730.7</v>
      </c>
      <c r="D342" s="1300">
        <f>SUM(D343:D350)</f>
        <v>44</v>
      </c>
      <c r="E342" s="1300">
        <f t="shared" ref="E342:G342" si="346">SUM(E343:E350)</f>
        <v>1686.7</v>
      </c>
      <c r="F342" s="1300">
        <f t="shared" si="346"/>
        <v>0</v>
      </c>
      <c r="G342" s="1301">
        <f t="shared" si="346"/>
        <v>0</v>
      </c>
      <c r="H342" s="1299">
        <f>I342+J342+K342+L342</f>
        <v>1730.7</v>
      </c>
      <c r="I342" s="1300">
        <f t="shared" ref="I342:L342" si="347">SUM(I343:I350)</f>
        <v>44</v>
      </c>
      <c r="J342" s="1300">
        <f t="shared" si="347"/>
        <v>1686.7</v>
      </c>
      <c r="K342" s="1300">
        <f t="shared" si="347"/>
        <v>0</v>
      </c>
      <c r="L342" s="1301">
        <f t="shared" si="347"/>
        <v>0</v>
      </c>
      <c r="M342" s="1299">
        <f>N342+O342+P342+Q342</f>
        <v>887</v>
      </c>
      <c r="N342" s="1300">
        <f t="shared" ref="N342:Q342" si="348">SUM(N343:N350)</f>
        <v>44</v>
      </c>
      <c r="O342" s="1300">
        <f t="shared" si="348"/>
        <v>843</v>
      </c>
      <c r="P342" s="1300">
        <f t="shared" si="348"/>
        <v>0</v>
      </c>
      <c r="Q342" s="1301">
        <f t="shared" si="348"/>
        <v>0</v>
      </c>
      <c r="R342" s="1056"/>
      <c r="S342" s="804"/>
    </row>
    <row r="343" spans="1:19" x14ac:dyDescent="0.25">
      <c r="A343" s="882">
        <v>1</v>
      </c>
      <c r="B343" s="506" t="s">
        <v>219</v>
      </c>
      <c r="C343" s="1090">
        <f>D343+G343</f>
        <v>0</v>
      </c>
      <c r="D343" s="1297">
        <v>0</v>
      </c>
      <c r="E343" s="1297">
        <v>0</v>
      </c>
      <c r="F343" s="1297">
        <v>0</v>
      </c>
      <c r="G343" s="1298">
        <v>0</v>
      </c>
      <c r="H343" s="1090">
        <f>I343+L343</f>
        <v>0</v>
      </c>
      <c r="I343" s="1297">
        <v>0</v>
      </c>
      <c r="J343" s="1297">
        <v>0</v>
      </c>
      <c r="K343" s="1297">
        <v>0</v>
      </c>
      <c r="L343" s="1298">
        <v>0</v>
      </c>
      <c r="M343" s="1090">
        <f>N343+Q343</f>
        <v>0</v>
      </c>
      <c r="N343" s="1297">
        <v>0</v>
      </c>
      <c r="O343" s="1297">
        <v>0</v>
      </c>
      <c r="P343" s="1297">
        <v>0</v>
      </c>
      <c r="Q343" s="1298">
        <v>0</v>
      </c>
      <c r="R343" s="1055"/>
      <c r="S343" s="804"/>
    </row>
    <row r="344" spans="1:19" x14ac:dyDescent="0.25">
      <c r="A344" s="882">
        <v>2</v>
      </c>
      <c r="B344" s="506" t="s">
        <v>220</v>
      </c>
      <c r="C344" s="1090">
        <f>D344+E344+F344</f>
        <v>823.7</v>
      </c>
      <c r="D344" s="1297">
        <v>0</v>
      </c>
      <c r="E344" s="1297">
        <v>823.7</v>
      </c>
      <c r="F344" s="1297">
        <v>0</v>
      </c>
      <c r="G344" s="1298">
        <v>0</v>
      </c>
      <c r="H344" s="1090">
        <f>I344+J344+K344</f>
        <v>823.7</v>
      </c>
      <c r="I344" s="1297">
        <v>0</v>
      </c>
      <c r="J344" s="1297">
        <v>823.7</v>
      </c>
      <c r="K344" s="1297">
        <v>0</v>
      </c>
      <c r="L344" s="1298">
        <v>0</v>
      </c>
      <c r="M344" s="1090">
        <f>N344+O344+P344</f>
        <v>278</v>
      </c>
      <c r="N344" s="1297">
        <v>0</v>
      </c>
      <c r="O344" s="1297">
        <v>278</v>
      </c>
      <c r="P344" s="1297">
        <v>0</v>
      </c>
      <c r="Q344" s="1298">
        <v>0</v>
      </c>
      <c r="R344" s="1055"/>
      <c r="S344" s="804"/>
    </row>
    <row r="345" spans="1:19" x14ac:dyDescent="0.25">
      <c r="A345" s="882">
        <v>3</v>
      </c>
      <c r="B345" s="506" t="s">
        <v>221</v>
      </c>
      <c r="C345" s="1090">
        <f>D345+E345+G345+F345</f>
        <v>478</v>
      </c>
      <c r="D345" s="1297">
        <v>0</v>
      </c>
      <c r="E345" s="1297">
        <v>478</v>
      </c>
      <c r="F345" s="1297">
        <v>0</v>
      </c>
      <c r="G345" s="1298">
        <v>0</v>
      </c>
      <c r="H345" s="1090">
        <f>I345+J345+L345+K345</f>
        <v>478</v>
      </c>
      <c r="I345" s="1297">
        <v>0</v>
      </c>
      <c r="J345" s="1297">
        <v>478</v>
      </c>
      <c r="K345" s="1297">
        <v>0</v>
      </c>
      <c r="L345" s="1298">
        <v>0</v>
      </c>
      <c r="M345" s="1090">
        <f>N345+O345+Q345+P345</f>
        <v>180</v>
      </c>
      <c r="N345" s="1297">
        <v>0</v>
      </c>
      <c r="O345" s="1297">
        <v>180</v>
      </c>
      <c r="P345" s="1297">
        <v>0</v>
      </c>
      <c r="Q345" s="1298">
        <v>0</v>
      </c>
      <c r="R345" s="1055"/>
      <c r="S345" s="804"/>
    </row>
    <row r="346" spans="1:19" x14ac:dyDescent="0.25">
      <c r="A346" s="882">
        <v>4</v>
      </c>
      <c r="B346" s="506" t="s">
        <v>225</v>
      </c>
      <c r="C346" s="1090">
        <f>D346+E346+F346+G346</f>
        <v>44</v>
      </c>
      <c r="D346" s="1297">
        <v>44</v>
      </c>
      <c r="E346" s="1297">
        <v>0</v>
      </c>
      <c r="F346" s="1297">
        <v>0</v>
      </c>
      <c r="G346" s="1298">
        <v>0</v>
      </c>
      <c r="H346" s="1090">
        <f>I346+J346+K346+L346</f>
        <v>44</v>
      </c>
      <c r="I346" s="1297">
        <v>44</v>
      </c>
      <c r="J346" s="1297">
        <v>0</v>
      </c>
      <c r="K346" s="1297">
        <v>0</v>
      </c>
      <c r="L346" s="1298">
        <v>0</v>
      </c>
      <c r="M346" s="1090">
        <f>N346+O346+P346+Q346</f>
        <v>44</v>
      </c>
      <c r="N346" s="1297">
        <v>44</v>
      </c>
      <c r="O346" s="1297">
        <v>0</v>
      </c>
      <c r="P346" s="1297">
        <v>0</v>
      </c>
      <c r="Q346" s="1298">
        <v>0</v>
      </c>
      <c r="R346" s="1055"/>
      <c r="S346" s="804"/>
    </row>
    <row r="347" spans="1:19" x14ac:dyDescent="0.25">
      <c r="A347" s="882">
        <v>5</v>
      </c>
      <c r="B347" s="507" t="s">
        <v>228</v>
      </c>
      <c r="C347" s="1090">
        <f t="shared" ref="C347:C349" si="349">D347+E347+F347</f>
        <v>385</v>
      </c>
      <c r="D347" s="1297">
        <v>0</v>
      </c>
      <c r="E347" s="1297">
        <v>385</v>
      </c>
      <c r="F347" s="1297">
        <v>0</v>
      </c>
      <c r="G347" s="1298">
        <v>0</v>
      </c>
      <c r="H347" s="1090">
        <f t="shared" ref="H347:H349" si="350">I347+J347+K347</f>
        <v>385</v>
      </c>
      <c r="I347" s="1297">
        <v>0</v>
      </c>
      <c r="J347" s="1297">
        <v>385</v>
      </c>
      <c r="K347" s="1297">
        <v>0</v>
      </c>
      <c r="L347" s="1298">
        <v>0</v>
      </c>
      <c r="M347" s="1090">
        <f t="shared" ref="M347:M349" si="351">N347+O347+P347</f>
        <v>385</v>
      </c>
      <c r="N347" s="1297">
        <v>0</v>
      </c>
      <c r="O347" s="1297">
        <v>385</v>
      </c>
      <c r="P347" s="1297">
        <v>0</v>
      </c>
      <c r="Q347" s="1298">
        <v>0</v>
      </c>
      <c r="R347" s="1055"/>
      <c r="S347" s="804"/>
    </row>
    <row r="348" spans="1:19" ht="39" x14ac:dyDescent="0.25">
      <c r="A348" s="882">
        <v>6</v>
      </c>
      <c r="B348" s="507" t="s">
        <v>226</v>
      </c>
      <c r="C348" s="1090">
        <f t="shared" si="349"/>
        <v>0</v>
      </c>
      <c r="D348" s="1297">
        <v>0</v>
      </c>
      <c r="E348" s="1297">
        <v>0</v>
      </c>
      <c r="F348" s="1297">
        <v>0</v>
      </c>
      <c r="G348" s="1298">
        <v>0</v>
      </c>
      <c r="H348" s="1090">
        <f t="shared" si="350"/>
        <v>0</v>
      </c>
      <c r="I348" s="1297">
        <v>0</v>
      </c>
      <c r="J348" s="1297">
        <v>0</v>
      </c>
      <c r="K348" s="1297">
        <v>0</v>
      </c>
      <c r="L348" s="1298">
        <v>0</v>
      </c>
      <c r="M348" s="1090">
        <f t="shared" si="351"/>
        <v>0</v>
      </c>
      <c r="N348" s="1297">
        <v>0</v>
      </c>
      <c r="O348" s="1297">
        <v>0</v>
      </c>
      <c r="P348" s="1297">
        <v>0</v>
      </c>
      <c r="Q348" s="1298">
        <v>0</v>
      </c>
      <c r="R348" s="1055"/>
      <c r="S348" s="804"/>
    </row>
    <row r="349" spans="1:19" ht="26.25" x14ac:dyDescent="0.25">
      <c r="A349" s="882">
        <v>7</v>
      </c>
      <c r="B349" s="507" t="s">
        <v>227</v>
      </c>
      <c r="C349" s="1090">
        <f t="shared" si="349"/>
        <v>0</v>
      </c>
      <c r="D349" s="1297">
        <v>0</v>
      </c>
      <c r="E349" s="1297">
        <v>0</v>
      </c>
      <c r="F349" s="1297">
        <v>0</v>
      </c>
      <c r="G349" s="1298">
        <v>0</v>
      </c>
      <c r="H349" s="1090">
        <f t="shared" si="350"/>
        <v>0</v>
      </c>
      <c r="I349" s="1297">
        <v>0</v>
      </c>
      <c r="J349" s="1297">
        <v>0</v>
      </c>
      <c r="K349" s="1297">
        <v>0</v>
      </c>
      <c r="L349" s="1298">
        <v>0</v>
      </c>
      <c r="M349" s="1090">
        <f t="shared" si="351"/>
        <v>0</v>
      </c>
      <c r="N349" s="1297">
        <v>0</v>
      </c>
      <c r="O349" s="1297">
        <v>0</v>
      </c>
      <c r="P349" s="1297">
        <v>0</v>
      </c>
      <c r="Q349" s="1298">
        <v>0</v>
      </c>
      <c r="R349" s="1055"/>
      <c r="S349" s="804"/>
    </row>
    <row r="350" spans="1:19" ht="26.25" x14ac:dyDescent="0.25">
      <c r="A350" s="882">
        <v>8</v>
      </c>
      <c r="B350" s="507" t="s">
        <v>227</v>
      </c>
      <c r="C350" s="1090">
        <f>D350+E350+F350+G350</f>
        <v>0</v>
      </c>
      <c r="D350" s="1297">
        <v>0</v>
      </c>
      <c r="E350" s="1297">
        <v>0</v>
      </c>
      <c r="F350" s="1297">
        <v>0</v>
      </c>
      <c r="G350" s="1298">
        <v>0</v>
      </c>
      <c r="H350" s="1090">
        <f>I350+J350+K350+L350</f>
        <v>0</v>
      </c>
      <c r="I350" s="1297">
        <v>0</v>
      </c>
      <c r="J350" s="1297">
        <v>0</v>
      </c>
      <c r="K350" s="1297">
        <v>0</v>
      </c>
      <c r="L350" s="1298">
        <v>0</v>
      </c>
      <c r="M350" s="1090">
        <f>N350+O350+P350+Q350</f>
        <v>0</v>
      </c>
      <c r="N350" s="1297">
        <v>0</v>
      </c>
      <c r="O350" s="1297">
        <v>0</v>
      </c>
      <c r="P350" s="1297">
        <v>0</v>
      </c>
      <c r="Q350" s="1298">
        <v>0</v>
      </c>
      <c r="R350" s="1055"/>
      <c r="S350" s="804"/>
    </row>
    <row r="351" spans="1:19" ht="45.75" thickBot="1" x14ac:dyDescent="0.3">
      <c r="A351" s="1051"/>
      <c r="B351" s="1047" t="s">
        <v>102</v>
      </c>
      <c r="C351" s="1493">
        <f>D351+E351+F351+G351</f>
        <v>22399.000000000004</v>
      </c>
      <c r="D351" s="1494">
        <f>D333+D342</f>
        <v>199</v>
      </c>
      <c r="E351" s="1496">
        <f>E333+E342</f>
        <v>22200.000000000004</v>
      </c>
      <c r="F351" s="1494">
        <f>F333+F342</f>
        <v>0</v>
      </c>
      <c r="G351" s="1495">
        <f>G333+G342</f>
        <v>0</v>
      </c>
      <c r="H351" s="1493">
        <f>I351+J351+K351+L351</f>
        <v>22399.000000000004</v>
      </c>
      <c r="I351" s="1494">
        <f>I333+I342</f>
        <v>199</v>
      </c>
      <c r="J351" s="1496">
        <f>J333+J342</f>
        <v>22200.000000000004</v>
      </c>
      <c r="K351" s="1494">
        <f>K333+K342</f>
        <v>0</v>
      </c>
      <c r="L351" s="1495">
        <f>L333+L342</f>
        <v>0</v>
      </c>
      <c r="M351" s="1493">
        <f>N351+O351+P351+Q351</f>
        <v>19096.3</v>
      </c>
      <c r="N351" s="1494">
        <f>N333+N342</f>
        <v>199</v>
      </c>
      <c r="O351" s="1496">
        <f>O333+O342</f>
        <v>18897.3</v>
      </c>
      <c r="P351" s="1494">
        <f>P333+P342</f>
        <v>0</v>
      </c>
      <c r="Q351" s="1495">
        <f>Q333+Q342</f>
        <v>0</v>
      </c>
      <c r="R351" s="1497">
        <f>M351/C351*100</f>
        <v>85.255145318987431</v>
      </c>
      <c r="S351" s="1500" t="s">
        <v>726</v>
      </c>
    </row>
    <row r="352" spans="1:19" ht="27" customHeight="1" thickBot="1" x14ac:dyDescent="0.35">
      <c r="A352" s="1508" t="s">
        <v>365</v>
      </c>
      <c r="B352" s="1509"/>
      <c r="C352" s="1509"/>
      <c r="D352" s="1509"/>
      <c r="E352" s="1509"/>
      <c r="F352" s="1509"/>
      <c r="G352" s="1509"/>
      <c r="H352" s="1509"/>
      <c r="I352" s="1509"/>
      <c r="J352" s="1509"/>
      <c r="K352" s="1509"/>
      <c r="L352" s="1509"/>
      <c r="M352" s="1509"/>
      <c r="N352" s="1509"/>
      <c r="O352" s="1509"/>
      <c r="P352" s="1509"/>
      <c r="Q352" s="1509"/>
      <c r="R352" s="1510"/>
      <c r="S352" s="1375"/>
    </row>
    <row r="353" spans="1:19" ht="93" customHeight="1" x14ac:dyDescent="0.25">
      <c r="A353" s="1058">
        <v>1</v>
      </c>
      <c r="B353" s="1059" t="s">
        <v>328</v>
      </c>
      <c r="C353" s="1304">
        <f>SUM(D353:G353)</f>
        <v>120</v>
      </c>
      <c r="D353" s="1305">
        <v>120</v>
      </c>
      <c r="E353" s="1305">
        <v>0</v>
      </c>
      <c r="F353" s="1305">
        <v>0</v>
      </c>
      <c r="G353" s="1306">
        <v>0</v>
      </c>
      <c r="H353" s="1304">
        <f t="shared" ref="H353:H364" si="352">SUM(I353:L353)</f>
        <v>120</v>
      </c>
      <c r="I353" s="1305">
        <v>120</v>
      </c>
      <c r="J353" s="1305">
        <v>0</v>
      </c>
      <c r="K353" s="1305">
        <v>0</v>
      </c>
      <c r="L353" s="1306">
        <v>0</v>
      </c>
      <c r="M353" s="1304">
        <f t="shared" ref="M353:M364" si="353">SUM(N353:Q353)</f>
        <v>70</v>
      </c>
      <c r="N353" s="1305">
        <v>70</v>
      </c>
      <c r="O353" s="1305">
        <v>0</v>
      </c>
      <c r="P353" s="1305">
        <v>0</v>
      </c>
      <c r="Q353" s="1307">
        <v>0</v>
      </c>
      <c r="R353" s="1060"/>
      <c r="S353" s="804" t="s">
        <v>368</v>
      </c>
    </row>
    <row r="354" spans="1:19" ht="98.25" customHeight="1" x14ac:dyDescent="0.25">
      <c r="A354" s="883">
        <v>2</v>
      </c>
      <c r="B354" s="54" t="s">
        <v>433</v>
      </c>
      <c r="C354" s="1308">
        <f t="shared" ref="C354:C363" si="354">SUM(D354:G354)</f>
        <v>16.2</v>
      </c>
      <c r="D354" s="1309">
        <v>16.2</v>
      </c>
      <c r="E354" s="1309">
        <v>0</v>
      </c>
      <c r="F354" s="1309">
        <v>0</v>
      </c>
      <c r="G354" s="1310">
        <v>0</v>
      </c>
      <c r="H354" s="1308">
        <f t="shared" si="352"/>
        <v>16.2</v>
      </c>
      <c r="I354" s="1309">
        <v>16.2</v>
      </c>
      <c r="J354" s="1309">
        <v>0</v>
      </c>
      <c r="K354" s="1309">
        <v>0</v>
      </c>
      <c r="L354" s="1310">
        <v>0</v>
      </c>
      <c r="M354" s="1308">
        <f t="shared" si="353"/>
        <v>16.2</v>
      </c>
      <c r="N354" s="1309">
        <v>16.2</v>
      </c>
      <c r="O354" s="1309">
        <v>0</v>
      </c>
      <c r="P354" s="1309">
        <v>0</v>
      </c>
      <c r="Q354" s="1311">
        <v>0</v>
      </c>
      <c r="R354" s="1061"/>
      <c r="S354" s="804"/>
    </row>
    <row r="355" spans="1:19" ht="72.75" x14ac:dyDescent="0.25">
      <c r="A355" s="883">
        <v>3</v>
      </c>
      <c r="B355" s="54" t="s">
        <v>341</v>
      </c>
      <c r="C355" s="1308">
        <f t="shared" si="354"/>
        <v>0</v>
      </c>
      <c r="D355" s="1309">
        <v>0</v>
      </c>
      <c r="E355" s="1309">
        <v>0</v>
      </c>
      <c r="F355" s="1309">
        <v>0</v>
      </c>
      <c r="G355" s="1310">
        <v>0</v>
      </c>
      <c r="H355" s="1308">
        <f t="shared" si="352"/>
        <v>0</v>
      </c>
      <c r="I355" s="1309">
        <v>0</v>
      </c>
      <c r="J355" s="1309">
        <v>0</v>
      </c>
      <c r="K355" s="1309">
        <v>0</v>
      </c>
      <c r="L355" s="1310">
        <v>0</v>
      </c>
      <c r="M355" s="1308">
        <f t="shared" si="353"/>
        <v>0</v>
      </c>
      <c r="N355" s="1309">
        <v>0</v>
      </c>
      <c r="O355" s="1309">
        <v>0</v>
      </c>
      <c r="P355" s="1309">
        <v>0</v>
      </c>
      <c r="Q355" s="1311">
        <v>0</v>
      </c>
      <c r="R355" s="1061"/>
      <c r="S355" s="804"/>
    </row>
    <row r="356" spans="1:19" ht="72.75" x14ac:dyDescent="0.25">
      <c r="A356" s="883">
        <v>4</v>
      </c>
      <c r="B356" s="54" t="s">
        <v>434</v>
      </c>
      <c r="C356" s="1308">
        <f t="shared" si="354"/>
        <v>0</v>
      </c>
      <c r="D356" s="1309">
        <v>0</v>
      </c>
      <c r="E356" s="1309">
        <v>0</v>
      </c>
      <c r="F356" s="1309">
        <v>0</v>
      </c>
      <c r="G356" s="1310">
        <v>0</v>
      </c>
      <c r="H356" s="1308">
        <f t="shared" si="352"/>
        <v>0</v>
      </c>
      <c r="I356" s="1309">
        <v>0</v>
      </c>
      <c r="J356" s="1309">
        <v>0</v>
      </c>
      <c r="K356" s="1309">
        <v>0</v>
      </c>
      <c r="L356" s="1310">
        <v>0</v>
      </c>
      <c r="M356" s="1308">
        <f t="shared" si="353"/>
        <v>0</v>
      </c>
      <c r="N356" s="1309">
        <v>0</v>
      </c>
      <c r="O356" s="1309">
        <v>0</v>
      </c>
      <c r="P356" s="1309">
        <v>0</v>
      </c>
      <c r="Q356" s="1311">
        <v>0</v>
      </c>
      <c r="R356" s="1061"/>
      <c r="S356" s="804"/>
    </row>
    <row r="357" spans="1:19" ht="96.75" hidden="1" x14ac:dyDescent="0.25">
      <c r="A357" s="883">
        <v>5</v>
      </c>
      <c r="B357" s="54" t="s">
        <v>342</v>
      </c>
      <c r="C357" s="1308">
        <f t="shared" si="354"/>
        <v>0</v>
      </c>
      <c r="D357" s="1309">
        <v>0</v>
      </c>
      <c r="E357" s="1309">
        <v>0</v>
      </c>
      <c r="F357" s="1309">
        <v>0</v>
      </c>
      <c r="G357" s="1310">
        <v>0</v>
      </c>
      <c r="H357" s="1308">
        <f t="shared" si="352"/>
        <v>0</v>
      </c>
      <c r="I357" s="1309">
        <v>0</v>
      </c>
      <c r="J357" s="1309">
        <v>0</v>
      </c>
      <c r="K357" s="1309">
        <v>0</v>
      </c>
      <c r="L357" s="1310">
        <v>0</v>
      </c>
      <c r="M357" s="1308">
        <f t="shared" si="353"/>
        <v>0</v>
      </c>
      <c r="N357" s="1309">
        <v>0</v>
      </c>
      <c r="O357" s="1309">
        <v>0</v>
      </c>
      <c r="P357" s="1309">
        <v>0</v>
      </c>
      <c r="Q357" s="1311">
        <v>0</v>
      </c>
      <c r="R357" s="1061"/>
      <c r="S357" s="804"/>
    </row>
    <row r="358" spans="1:19" ht="24.75" hidden="1" x14ac:dyDescent="0.25">
      <c r="A358" s="883">
        <v>6</v>
      </c>
      <c r="B358" s="54" t="s">
        <v>329</v>
      </c>
      <c r="C358" s="1308">
        <f t="shared" si="354"/>
        <v>0</v>
      </c>
      <c r="D358" s="1309">
        <v>0</v>
      </c>
      <c r="E358" s="1309">
        <v>0</v>
      </c>
      <c r="F358" s="1309">
        <v>0</v>
      </c>
      <c r="G358" s="1310">
        <v>0</v>
      </c>
      <c r="H358" s="1308">
        <f t="shared" si="352"/>
        <v>0</v>
      </c>
      <c r="I358" s="1309">
        <v>0</v>
      </c>
      <c r="J358" s="1309">
        <v>0</v>
      </c>
      <c r="K358" s="1309">
        <v>0</v>
      </c>
      <c r="L358" s="1310">
        <v>0</v>
      </c>
      <c r="M358" s="1308">
        <f t="shared" si="353"/>
        <v>0</v>
      </c>
      <c r="N358" s="1309">
        <v>0</v>
      </c>
      <c r="O358" s="1309">
        <v>0</v>
      </c>
      <c r="P358" s="1309">
        <v>0</v>
      </c>
      <c r="Q358" s="1311">
        <v>0</v>
      </c>
      <c r="R358" s="1061"/>
      <c r="S358" s="804"/>
    </row>
    <row r="359" spans="1:19" ht="48.75" hidden="1" x14ac:dyDescent="0.25">
      <c r="A359" s="883">
        <v>7</v>
      </c>
      <c r="B359" s="54" t="s">
        <v>343</v>
      </c>
      <c r="C359" s="1308">
        <f t="shared" si="354"/>
        <v>0</v>
      </c>
      <c r="D359" s="1309">
        <v>0</v>
      </c>
      <c r="E359" s="1309">
        <v>0</v>
      </c>
      <c r="F359" s="1309">
        <v>0</v>
      </c>
      <c r="G359" s="1310">
        <v>0</v>
      </c>
      <c r="H359" s="1308">
        <f t="shared" si="352"/>
        <v>0</v>
      </c>
      <c r="I359" s="1309">
        <v>0</v>
      </c>
      <c r="J359" s="1309">
        <v>0</v>
      </c>
      <c r="K359" s="1309">
        <v>0</v>
      </c>
      <c r="L359" s="1310">
        <v>0</v>
      </c>
      <c r="M359" s="1308">
        <f t="shared" si="353"/>
        <v>0</v>
      </c>
      <c r="N359" s="1309">
        <v>0</v>
      </c>
      <c r="O359" s="1309">
        <v>0</v>
      </c>
      <c r="P359" s="1309">
        <v>0</v>
      </c>
      <c r="Q359" s="1311">
        <v>0</v>
      </c>
      <c r="R359" s="1061"/>
      <c r="S359" s="804"/>
    </row>
    <row r="360" spans="1:19" ht="48.75" hidden="1" x14ac:dyDescent="0.25">
      <c r="A360" s="883">
        <v>8</v>
      </c>
      <c r="B360" s="54" t="s">
        <v>435</v>
      </c>
      <c r="C360" s="1308">
        <f t="shared" si="354"/>
        <v>0</v>
      </c>
      <c r="D360" s="1309">
        <v>0</v>
      </c>
      <c r="E360" s="1309">
        <v>0</v>
      </c>
      <c r="F360" s="1309">
        <v>0</v>
      </c>
      <c r="G360" s="1310">
        <v>0</v>
      </c>
      <c r="H360" s="1308">
        <f t="shared" si="352"/>
        <v>0</v>
      </c>
      <c r="I360" s="1309">
        <v>0</v>
      </c>
      <c r="J360" s="1309">
        <v>0</v>
      </c>
      <c r="K360" s="1309">
        <v>0</v>
      </c>
      <c r="L360" s="1310">
        <v>0</v>
      </c>
      <c r="M360" s="1308">
        <f t="shared" si="353"/>
        <v>0</v>
      </c>
      <c r="N360" s="1309">
        <v>0</v>
      </c>
      <c r="O360" s="1309">
        <v>0</v>
      </c>
      <c r="P360" s="1309">
        <v>0</v>
      </c>
      <c r="Q360" s="1311">
        <v>0</v>
      </c>
      <c r="R360" s="1061"/>
      <c r="S360" s="804"/>
    </row>
    <row r="361" spans="1:19" ht="24.75" hidden="1" x14ac:dyDescent="0.25">
      <c r="A361" s="883">
        <v>9</v>
      </c>
      <c r="B361" s="54" t="s">
        <v>261</v>
      </c>
      <c r="C361" s="1308">
        <f t="shared" si="354"/>
        <v>0</v>
      </c>
      <c r="D361" s="1309">
        <v>0</v>
      </c>
      <c r="E361" s="1309">
        <v>0</v>
      </c>
      <c r="F361" s="1309">
        <v>0</v>
      </c>
      <c r="G361" s="1310">
        <v>0</v>
      </c>
      <c r="H361" s="1308">
        <f t="shared" si="352"/>
        <v>0</v>
      </c>
      <c r="I361" s="1309">
        <v>0</v>
      </c>
      <c r="J361" s="1309">
        <v>0</v>
      </c>
      <c r="K361" s="1309">
        <v>0</v>
      </c>
      <c r="L361" s="1310">
        <v>0</v>
      </c>
      <c r="M361" s="1308">
        <f t="shared" si="353"/>
        <v>0</v>
      </c>
      <c r="N361" s="1309">
        <v>0</v>
      </c>
      <c r="O361" s="1309">
        <v>0</v>
      </c>
      <c r="P361" s="1309">
        <v>0</v>
      </c>
      <c r="Q361" s="1311">
        <v>0</v>
      </c>
      <c r="R361" s="1061"/>
      <c r="S361" s="804"/>
    </row>
    <row r="362" spans="1:19" ht="48.75" hidden="1" x14ac:dyDescent="0.25">
      <c r="A362" s="883">
        <v>10</v>
      </c>
      <c r="B362" s="54" t="s">
        <v>436</v>
      </c>
      <c r="C362" s="1308">
        <f t="shared" si="354"/>
        <v>0</v>
      </c>
      <c r="D362" s="1309">
        <v>0</v>
      </c>
      <c r="E362" s="1309">
        <v>0</v>
      </c>
      <c r="F362" s="1309">
        <v>0</v>
      </c>
      <c r="G362" s="1310">
        <v>0</v>
      </c>
      <c r="H362" s="1308">
        <f t="shared" si="352"/>
        <v>0</v>
      </c>
      <c r="I362" s="1309">
        <v>0</v>
      </c>
      <c r="J362" s="1309">
        <v>0</v>
      </c>
      <c r="K362" s="1309">
        <v>0</v>
      </c>
      <c r="L362" s="1310">
        <v>0</v>
      </c>
      <c r="M362" s="1308">
        <f t="shared" si="353"/>
        <v>0</v>
      </c>
      <c r="N362" s="1309">
        <v>0</v>
      </c>
      <c r="O362" s="1309">
        <v>0</v>
      </c>
      <c r="P362" s="1309">
        <v>0</v>
      </c>
      <c r="Q362" s="1311">
        <v>0</v>
      </c>
      <c r="R362" s="1061"/>
      <c r="S362" s="804"/>
    </row>
    <row r="363" spans="1:19" ht="24.75" hidden="1" x14ac:dyDescent="0.25">
      <c r="A363" s="883">
        <v>11</v>
      </c>
      <c r="B363" s="54" t="s">
        <v>297</v>
      </c>
      <c r="C363" s="1308">
        <f t="shared" si="354"/>
        <v>0</v>
      </c>
      <c r="D363" s="1309">
        <v>0</v>
      </c>
      <c r="E363" s="1309">
        <v>0</v>
      </c>
      <c r="F363" s="1309">
        <v>0</v>
      </c>
      <c r="G363" s="1310">
        <v>0</v>
      </c>
      <c r="H363" s="1308">
        <f t="shared" si="352"/>
        <v>0</v>
      </c>
      <c r="I363" s="1309">
        <v>0</v>
      </c>
      <c r="J363" s="1309">
        <v>0</v>
      </c>
      <c r="K363" s="1309">
        <v>0</v>
      </c>
      <c r="L363" s="1310">
        <v>0</v>
      </c>
      <c r="M363" s="1308">
        <f t="shared" si="353"/>
        <v>0</v>
      </c>
      <c r="N363" s="1309">
        <v>0</v>
      </c>
      <c r="O363" s="1309">
        <v>0</v>
      </c>
      <c r="P363" s="1309">
        <v>0</v>
      </c>
      <c r="Q363" s="1311">
        <v>0</v>
      </c>
      <c r="R363" s="1061"/>
      <c r="S363" s="804"/>
    </row>
    <row r="364" spans="1:19" ht="24.75" customHeight="1" thickBot="1" x14ac:dyDescent="0.3">
      <c r="A364" s="1501"/>
      <c r="B364" s="1047" t="s">
        <v>102</v>
      </c>
      <c r="C364" s="1030">
        <f>D364</f>
        <v>136.19999999999999</v>
      </c>
      <c r="D364" s="1031">
        <f>SUM(D353:D363)</f>
        <v>136.19999999999999</v>
      </c>
      <c r="E364" s="1031">
        <f t="shared" ref="E364:G364" si="355">SUM(E353:E363)</f>
        <v>0</v>
      </c>
      <c r="F364" s="1031">
        <f t="shared" si="355"/>
        <v>0</v>
      </c>
      <c r="G364" s="1032">
        <f t="shared" si="355"/>
        <v>0</v>
      </c>
      <c r="H364" s="1030">
        <f t="shared" si="352"/>
        <v>136.19999999999999</v>
      </c>
      <c r="I364" s="1031">
        <f t="shared" ref="I364:L364" si="356">SUM(I353:I363)</f>
        <v>136.19999999999999</v>
      </c>
      <c r="J364" s="1031">
        <f t="shared" si="356"/>
        <v>0</v>
      </c>
      <c r="K364" s="1031">
        <f t="shared" si="356"/>
        <v>0</v>
      </c>
      <c r="L364" s="1032">
        <f t="shared" si="356"/>
        <v>0</v>
      </c>
      <c r="M364" s="1030">
        <f t="shared" si="353"/>
        <v>86.2</v>
      </c>
      <c r="N364" s="1031">
        <f t="shared" ref="N364:Q364" si="357">SUM(N353:N363)</f>
        <v>86.2</v>
      </c>
      <c r="O364" s="1031">
        <f t="shared" si="357"/>
        <v>0</v>
      </c>
      <c r="P364" s="1031">
        <f t="shared" si="357"/>
        <v>0</v>
      </c>
      <c r="Q364" s="1032">
        <f t="shared" si="357"/>
        <v>0</v>
      </c>
      <c r="R364" s="1497">
        <f>M364/C364*100</f>
        <v>63.289280469897214</v>
      </c>
      <c r="S364" s="804"/>
    </row>
    <row r="365" spans="1:19" ht="30.75" customHeight="1" thickBot="1" x14ac:dyDescent="0.3">
      <c r="A365" s="1565" t="s">
        <v>366</v>
      </c>
      <c r="B365" s="1566"/>
      <c r="C365" s="1566"/>
      <c r="D365" s="1566"/>
      <c r="E365" s="1566"/>
      <c r="F365" s="1566"/>
      <c r="G365" s="1566"/>
      <c r="H365" s="1566"/>
      <c r="I365" s="1566"/>
      <c r="J365" s="1566"/>
      <c r="K365" s="1566"/>
      <c r="L365" s="1566"/>
      <c r="M365" s="1566"/>
      <c r="N365" s="1566"/>
      <c r="O365" s="1566"/>
      <c r="P365" s="1566"/>
      <c r="Q365" s="1566"/>
      <c r="R365" s="1567"/>
      <c r="S365" s="1375"/>
    </row>
    <row r="366" spans="1:19" ht="33" customHeight="1" x14ac:dyDescent="0.25">
      <c r="A366" s="1062">
        <v>1</v>
      </c>
      <c r="B366" s="1063" t="s">
        <v>263</v>
      </c>
      <c r="C366" s="1312">
        <f t="shared" ref="C366:C373" si="358">SUM(D366:G366)</f>
        <v>33.4</v>
      </c>
      <c r="D366" s="1313">
        <f>SUM(D367:D370)</f>
        <v>33.4</v>
      </c>
      <c r="E366" s="1313">
        <f>SUM(E367:E370)</f>
        <v>0</v>
      </c>
      <c r="F366" s="1313">
        <f t="shared" ref="F366:G366" si="359">SUM(F367:F370)</f>
        <v>0</v>
      </c>
      <c r="G366" s="1313">
        <f t="shared" si="359"/>
        <v>0</v>
      </c>
      <c r="H366" s="1312">
        <f>SUM(I366:L366)</f>
        <v>33.4</v>
      </c>
      <c r="I366" s="1313">
        <f>SUM(I367:I370)</f>
        <v>33.4</v>
      </c>
      <c r="J366" s="1313">
        <f t="shared" ref="J366:L366" si="360">SUM(J367:J370)</f>
        <v>0</v>
      </c>
      <c r="K366" s="1313">
        <f t="shared" si="360"/>
        <v>0</v>
      </c>
      <c r="L366" s="1313">
        <f t="shared" si="360"/>
        <v>0</v>
      </c>
      <c r="M366" s="1312">
        <f t="shared" ref="M366:M382" si="361">SUM(N366:Q366)</f>
        <v>30.3</v>
      </c>
      <c r="N366" s="1313">
        <f>SUM(N367:N370)</f>
        <v>30.3</v>
      </c>
      <c r="O366" s="1313">
        <f t="shared" ref="O366:Q366" si="362">SUM(O367:O370)</f>
        <v>0</v>
      </c>
      <c r="P366" s="1313">
        <f t="shared" si="362"/>
        <v>0</v>
      </c>
      <c r="Q366" s="1313">
        <f t="shared" si="362"/>
        <v>0</v>
      </c>
      <c r="R366" s="1069"/>
      <c r="S366" s="804" t="s">
        <v>368</v>
      </c>
    </row>
    <row r="367" spans="1:19" ht="117" customHeight="1" x14ac:dyDescent="0.25">
      <c r="A367" s="885" t="s">
        <v>26</v>
      </c>
      <c r="B367" s="539" t="s">
        <v>718</v>
      </c>
      <c r="C367" s="1308">
        <f>SUM(D367:G367)</f>
        <v>0</v>
      </c>
      <c r="D367" s="1309">
        <v>0</v>
      </c>
      <c r="E367" s="1309">
        <v>0</v>
      </c>
      <c r="F367" s="1309">
        <v>0</v>
      </c>
      <c r="G367" s="1310">
        <v>0</v>
      </c>
      <c r="H367" s="1308">
        <f t="shared" ref="H367" si="363">SUM(I367:L367)</f>
        <v>0</v>
      </c>
      <c r="I367" s="1309">
        <v>0</v>
      </c>
      <c r="J367" s="1309">
        <v>0</v>
      </c>
      <c r="K367" s="1309">
        <v>0</v>
      </c>
      <c r="L367" s="1310">
        <v>0</v>
      </c>
      <c r="M367" s="1308">
        <f t="shared" ref="M367" si="364">SUM(N367:Q367)</f>
        <v>0</v>
      </c>
      <c r="N367" s="1309">
        <v>0</v>
      </c>
      <c r="O367" s="1309">
        <v>0</v>
      </c>
      <c r="P367" s="1309">
        <v>0</v>
      </c>
      <c r="Q367" s="1310">
        <v>0</v>
      </c>
      <c r="R367" s="1070"/>
      <c r="S367" s="804"/>
    </row>
    <row r="368" spans="1:19" ht="69.75" customHeight="1" x14ac:dyDescent="0.25">
      <c r="A368" s="885" t="s">
        <v>27</v>
      </c>
      <c r="B368" s="1065" t="s">
        <v>302</v>
      </c>
      <c r="C368" s="1308">
        <f>SUM(D368:G368)</f>
        <v>0</v>
      </c>
      <c r="D368" s="1309">
        <v>0</v>
      </c>
      <c r="E368" s="1309">
        <v>0</v>
      </c>
      <c r="F368" s="1309">
        <v>0</v>
      </c>
      <c r="G368" s="1310">
        <v>0</v>
      </c>
      <c r="H368" s="1308">
        <f t="shared" ref="H368:H381" si="365">SUM(I368:L368)</f>
        <v>0</v>
      </c>
      <c r="I368" s="1309">
        <v>0</v>
      </c>
      <c r="J368" s="1309">
        <v>0</v>
      </c>
      <c r="K368" s="1309">
        <v>0</v>
      </c>
      <c r="L368" s="1310">
        <v>0</v>
      </c>
      <c r="M368" s="1308">
        <f t="shared" si="361"/>
        <v>0</v>
      </c>
      <c r="N368" s="1309">
        <v>0</v>
      </c>
      <c r="O368" s="1309">
        <v>0</v>
      </c>
      <c r="P368" s="1309">
        <v>0</v>
      </c>
      <c r="Q368" s="1310">
        <v>0</v>
      </c>
      <c r="R368" s="1070"/>
      <c r="S368" s="804"/>
    </row>
    <row r="369" spans="1:19" ht="57.75" customHeight="1" x14ac:dyDescent="0.25">
      <c r="A369" s="885" t="s">
        <v>29</v>
      </c>
      <c r="B369" s="1065" t="s">
        <v>695</v>
      </c>
      <c r="C369" s="1308">
        <f t="shared" si="358"/>
        <v>5.4</v>
      </c>
      <c r="D369" s="1309">
        <v>5.4</v>
      </c>
      <c r="E369" s="1309">
        <v>0</v>
      </c>
      <c r="F369" s="1309">
        <v>0</v>
      </c>
      <c r="G369" s="1310">
        <v>0</v>
      </c>
      <c r="H369" s="1308">
        <f t="shared" si="365"/>
        <v>5.4</v>
      </c>
      <c r="I369" s="1309">
        <v>5.4</v>
      </c>
      <c r="J369" s="1309">
        <v>0</v>
      </c>
      <c r="K369" s="1309">
        <v>0</v>
      </c>
      <c r="L369" s="1310">
        <v>0</v>
      </c>
      <c r="M369" s="1308">
        <f t="shared" si="361"/>
        <v>5.3</v>
      </c>
      <c r="N369" s="1309">
        <v>5.3</v>
      </c>
      <c r="O369" s="1309">
        <v>0</v>
      </c>
      <c r="P369" s="1309">
        <v>0</v>
      </c>
      <c r="Q369" s="1310">
        <v>0</v>
      </c>
      <c r="R369" s="1070"/>
      <c r="S369" s="804"/>
    </row>
    <row r="370" spans="1:19" ht="84.75" x14ac:dyDescent="0.25">
      <c r="A370" s="885" t="s">
        <v>400</v>
      </c>
      <c r="B370" s="1065" t="s">
        <v>264</v>
      </c>
      <c r="C370" s="1315">
        <f t="shared" si="358"/>
        <v>28</v>
      </c>
      <c r="D370" s="1272">
        <f>SUM(D371:D374)</f>
        <v>28</v>
      </c>
      <c r="E370" s="1272">
        <f t="shared" ref="E370:G370" si="366">SUM(E371:E374)</f>
        <v>0</v>
      </c>
      <c r="F370" s="1272">
        <f t="shared" si="366"/>
        <v>0</v>
      </c>
      <c r="G370" s="1272">
        <f t="shared" si="366"/>
        <v>0</v>
      </c>
      <c r="H370" s="1315">
        <f>SUM(I370:L370)</f>
        <v>28</v>
      </c>
      <c r="I370" s="1272">
        <f>SUM(I371:I374)</f>
        <v>28</v>
      </c>
      <c r="J370" s="1272">
        <f t="shared" ref="J370:L370" si="367">SUM(J371:J374)</f>
        <v>0</v>
      </c>
      <c r="K370" s="1272">
        <f t="shared" si="367"/>
        <v>0</v>
      </c>
      <c r="L370" s="1272">
        <f t="shared" si="367"/>
        <v>0</v>
      </c>
      <c r="M370" s="1315">
        <f t="shared" si="361"/>
        <v>25</v>
      </c>
      <c r="N370" s="1272">
        <f>SUM(N371:N374)</f>
        <v>25</v>
      </c>
      <c r="O370" s="1272">
        <f t="shared" ref="O370:Q370" si="368">SUM(O371:O374)</f>
        <v>0</v>
      </c>
      <c r="P370" s="1272">
        <f t="shared" si="368"/>
        <v>0</v>
      </c>
      <c r="Q370" s="1273">
        <f t="shared" si="368"/>
        <v>0</v>
      </c>
      <c r="R370" s="1070"/>
      <c r="S370" s="804"/>
    </row>
    <row r="371" spans="1:19" ht="48.75" x14ac:dyDescent="0.25">
      <c r="A371" s="885" t="s">
        <v>485</v>
      </c>
      <c r="B371" s="1064" t="s">
        <v>486</v>
      </c>
      <c r="C371" s="1308">
        <f t="shared" si="358"/>
        <v>5</v>
      </c>
      <c r="D371" s="1309">
        <v>5</v>
      </c>
      <c r="E371" s="1309">
        <v>0</v>
      </c>
      <c r="F371" s="1309">
        <v>0</v>
      </c>
      <c r="G371" s="1310">
        <v>0</v>
      </c>
      <c r="H371" s="1308">
        <f t="shared" si="365"/>
        <v>5</v>
      </c>
      <c r="I371" s="1309">
        <v>5</v>
      </c>
      <c r="J371" s="1309">
        <v>0</v>
      </c>
      <c r="K371" s="1309">
        <v>0</v>
      </c>
      <c r="L371" s="1310">
        <v>0</v>
      </c>
      <c r="M371" s="1308">
        <f>SUM(N371:Q371)</f>
        <v>5</v>
      </c>
      <c r="N371" s="1309">
        <v>5</v>
      </c>
      <c r="O371" s="1309">
        <v>0</v>
      </c>
      <c r="P371" s="1309">
        <v>0</v>
      </c>
      <c r="Q371" s="1310">
        <v>0</v>
      </c>
      <c r="R371" s="1070"/>
      <c r="S371" s="804"/>
    </row>
    <row r="372" spans="1:19" ht="48.75" x14ac:dyDescent="0.25">
      <c r="A372" s="885" t="s">
        <v>487</v>
      </c>
      <c r="B372" s="1064" t="s">
        <v>712</v>
      </c>
      <c r="C372" s="1308">
        <f t="shared" si="358"/>
        <v>20</v>
      </c>
      <c r="D372" s="1309">
        <v>20</v>
      </c>
      <c r="E372" s="1309">
        <v>0</v>
      </c>
      <c r="F372" s="1309">
        <v>0</v>
      </c>
      <c r="G372" s="1310">
        <v>0</v>
      </c>
      <c r="H372" s="1308">
        <f t="shared" si="365"/>
        <v>20</v>
      </c>
      <c r="I372" s="1309">
        <v>20</v>
      </c>
      <c r="J372" s="1309">
        <v>0</v>
      </c>
      <c r="K372" s="1309">
        <v>0</v>
      </c>
      <c r="L372" s="1310">
        <v>0</v>
      </c>
      <c r="M372" s="1308">
        <f t="shared" si="361"/>
        <v>20</v>
      </c>
      <c r="N372" s="1309">
        <v>20</v>
      </c>
      <c r="O372" s="1309">
        <v>0</v>
      </c>
      <c r="P372" s="1309">
        <v>0</v>
      </c>
      <c r="Q372" s="1310">
        <v>0</v>
      </c>
      <c r="R372" s="1070"/>
      <c r="S372" s="804"/>
    </row>
    <row r="373" spans="1:19" ht="60.75" x14ac:dyDescent="0.25">
      <c r="A373" s="885" t="s">
        <v>489</v>
      </c>
      <c r="B373" s="1064" t="s">
        <v>490</v>
      </c>
      <c r="C373" s="1308">
        <f t="shared" si="358"/>
        <v>0</v>
      </c>
      <c r="D373" s="1309">
        <v>0</v>
      </c>
      <c r="E373" s="1309">
        <v>0</v>
      </c>
      <c r="F373" s="1309">
        <v>0</v>
      </c>
      <c r="G373" s="1310">
        <v>0</v>
      </c>
      <c r="H373" s="1308">
        <f t="shared" si="365"/>
        <v>0</v>
      </c>
      <c r="I373" s="1309">
        <v>0</v>
      </c>
      <c r="J373" s="1309">
        <v>0</v>
      </c>
      <c r="K373" s="1309">
        <v>0</v>
      </c>
      <c r="L373" s="1310">
        <v>0</v>
      </c>
      <c r="M373" s="1308">
        <f t="shared" si="361"/>
        <v>0</v>
      </c>
      <c r="N373" s="1309">
        <v>0</v>
      </c>
      <c r="O373" s="1309">
        <v>0</v>
      </c>
      <c r="P373" s="1309">
        <v>0</v>
      </c>
      <c r="Q373" s="1310">
        <v>0</v>
      </c>
      <c r="R373" s="1070"/>
      <c r="S373" s="804"/>
    </row>
    <row r="374" spans="1:19" ht="36.75" x14ac:dyDescent="0.25">
      <c r="A374" s="885" t="s">
        <v>491</v>
      </c>
      <c r="B374" s="1064" t="s">
        <v>492</v>
      </c>
      <c r="C374" s="1308">
        <f>SUM(D374:G374)</f>
        <v>3</v>
      </c>
      <c r="D374" s="1309">
        <v>3</v>
      </c>
      <c r="E374" s="1309">
        <v>0</v>
      </c>
      <c r="F374" s="1309">
        <v>0</v>
      </c>
      <c r="G374" s="1310">
        <v>0</v>
      </c>
      <c r="H374" s="1308">
        <f t="shared" si="365"/>
        <v>3</v>
      </c>
      <c r="I374" s="1309">
        <v>3</v>
      </c>
      <c r="J374" s="1309">
        <v>0</v>
      </c>
      <c r="K374" s="1309">
        <v>0</v>
      </c>
      <c r="L374" s="1310">
        <v>0</v>
      </c>
      <c r="M374" s="1308">
        <f t="shared" si="361"/>
        <v>0</v>
      </c>
      <c r="N374" s="1309">
        <v>0</v>
      </c>
      <c r="O374" s="1309">
        <v>0</v>
      </c>
      <c r="P374" s="1309">
        <v>0</v>
      </c>
      <c r="Q374" s="1310">
        <v>0</v>
      </c>
      <c r="R374" s="1070"/>
      <c r="S374" s="804"/>
    </row>
    <row r="375" spans="1:19" ht="60.75" customHeight="1" x14ac:dyDescent="0.25">
      <c r="A375" s="884">
        <v>2</v>
      </c>
      <c r="B375" s="1065" t="s">
        <v>396</v>
      </c>
      <c r="C375" s="1315">
        <f t="shared" ref="C375:C382" si="369">SUM(D375:G375)</f>
        <v>3415.4</v>
      </c>
      <c r="D375" s="1272">
        <f>SUM(D376:D379)</f>
        <v>3415.4</v>
      </c>
      <c r="E375" s="1272">
        <f t="shared" ref="E375:G375" si="370">SUM(E376:E379)</f>
        <v>0</v>
      </c>
      <c r="F375" s="1272">
        <f t="shared" si="370"/>
        <v>0</v>
      </c>
      <c r="G375" s="1273">
        <f t="shared" si="370"/>
        <v>0</v>
      </c>
      <c r="H375" s="1315">
        <f t="shared" si="365"/>
        <v>3415.4</v>
      </c>
      <c r="I375" s="1272">
        <f t="shared" ref="I375:L375" si="371">SUM(I376:I379)</f>
        <v>3415.4</v>
      </c>
      <c r="J375" s="1272">
        <f t="shared" si="371"/>
        <v>0</v>
      </c>
      <c r="K375" s="1272">
        <f t="shared" si="371"/>
        <v>0</v>
      </c>
      <c r="L375" s="1273">
        <f t="shared" si="371"/>
        <v>0</v>
      </c>
      <c r="M375" s="1315">
        <f t="shared" si="361"/>
        <v>3357.6</v>
      </c>
      <c r="N375" s="1272">
        <f>SUM(N376:N379)</f>
        <v>3357.6</v>
      </c>
      <c r="O375" s="1272">
        <f t="shared" ref="O375:Q375" si="372">SUM(O376:O379)</f>
        <v>0</v>
      </c>
      <c r="P375" s="1272">
        <f t="shared" si="372"/>
        <v>0</v>
      </c>
      <c r="Q375" s="1273">
        <f t="shared" si="372"/>
        <v>0</v>
      </c>
      <c r="R375" s="1070"/>
      <c r="S375" s="804"/>
    </row>
    <row r="376" spans="1:19" ht="24.75" x14ac:dyDescent="0.25">
      <c r="A376" s="884" t="s">
        <v>34</v>
      </c>
      <c r="B376" s="1064" t="s">
        <v>307</v>
      </c>
      <c r="C376" s="1308">
        <f t="shared" si="369"/>
        <v>1296.7</v>
      </c>
      <c r="D376" s="1309">
        <v>1296.7</v>
      </c>
      <c r="E376" s="1309">
        <v>0</v>
      </c>
      <c r="F376" s="1309">
        <v>0</v>
      </c>
      <c r="G376" s="1310">
        <v>0</v>
      </c>
      <c r="H376" s="1308">
        <f t="shared" si="365"/>
        <v>1296.7</v>
      </c>
      <c r="I376" s="1309">
        <v>1296.7</v>
      </c>
      <c r="J376" s="1309">
        <v>0</v>
      </c>
      <c r="K376" s="1309">
        <v>0</v>
      </c>
      <c r="L376" s="1310">
        <v>0</v>
      </c>
      <c r="M376" s="1308">
        <f t="shared" si="361"/>
        <v>1301.5999999999999</v>
      </c>
      <c r="N376" s="1309">
        <v>1301.5999999999999</v>
      </c>
      <c r="O376" s="1309">
        <v>0</v>
      </c>
      <c r="P376" s="1309">
        <v>0</v>
      </c>
      <c r="Q376" s="1310">
        <v>0</v>
      </c>
      <c r="R376" s="1070"/>
      <c r="S376" s="804"/>
    </row>
    <row r="377" spans="1:19" ht="36.75" x14ac:dyDescent="0.25">
      <c r="A377" s="884" t="s">
        <v>115</v>
      </c>
      <c r="B377" s="1064" t="s">
        <v>308</v>
      </c>
      <c r="C377" s="1308">
        <f t="shared" si="369"/>
        <v>357.3</v>
      </c>
      <c r="D377" s="1309">
        <v>357.3</v>
      </c>
      <c r="E377" s="1309">
        <v>0</v>
      </c>
      <c r="F377" s="1309">
        <v>0</v>
      </c>
      <c r="G377" s="1310">
        <v>0</v>
      </c>
      <c r="H377" s="1308">
        <f t="shared" si="365"/>
        <v>357.3</v>
      </c>
      <c r="I377" s="1309">
        <v>357.3</v>
      </c>
      <c r="J377" s="1309">
        <v>0</v>
      </c>
      <c r="K377" s="1309">
        <v>0</v>
      </c>
      <c r="L377" s="1310">
        <v>0</v>
      </c>
      <c r="M377" s="1308">
        <f t="shared" si="361"/>
        <v>311.10000000000002</v>
      </c>
      <c r="N377" s="1309">
        <v>311.10000000000002</v>
      </c>
      <c r="O377" s="1309">
        <v>0</v>
      </c>
      <c r="P377" s="1309">
        <v>0</v>
      </c>
      <c r="Q377" s="1310">
        <v>0</v>
      </c>
      <c r="R377" s="1070"/>
      <c r="S377" s="804"/>
    </row>
    <row r="378" spans="1:19" ht="24.75" x14ac:dyDescent="0.25">
      <c r="A378" s="884" t="s">
        <v>116</v>
      </c>
      <c r="B378" s="1064" t="s">
        <v>369</v>
      </c>
      <c r="C378" s="1308">
        <f t="shared" si="369"/>
        <v>773.3</v>
      </c>
      <c r="D378" s="1309">
        <v>773.3</v>
      </c>
      <c r="E378" s="1309">
        <v>0</v>
      </c>
      <c r="F378" s="1309">
        <v>0</v>
      </c>
      <c r="G378" s="1310">
        <v>0</v>
      </c>
      <c r="H378" s="1308">
        <f t="shared" si="365"/>
        <v>773.3</v>
      </c>
      <c r="I378" s="1309">
        <v>773.3</v>
      </c>
      <c r="J378" s="1309">
        <v>0</v>
      </c>
      <c r="K378" s="1309">
        <v>0</v>
      </c>
      <c r="L378" s="1310">
        <v>0</v>
      </c>
      <c r="M378" s="1308">
        <f t="shared" si="361"/>
        <v>773.9</v>
      </c>
      <c r="N378" s="1309">
        <v>773.9</v>
      </c>
      <c r="O378" s="1309">
        <v>0</v>
      </c>
      <c r="P378" s="1309">
        <v>0</v>
      </c>
      <c r="Q378" s="1310">
        <v>0</v>
      </c>
      <c r="R378" s="1070"/>
      <c r="S378" s="804"/>
    </row>
    <row r="379" spans="1:19" ht="24.75" x14ac:dyDescent="0.25">
      <c r="A379" s="884" t="s">
        <v>117</v>
      </c>
      <c r="B379" s="1064" t="s">
        <v>310</v>
      </c>
      <c r="C379" s="1308">
        <f t="shared" si="369"/>
        <v>988.1</v>
      </c>
      <c r="D379" s="1309">
        <v>988.1</v>
      </c>
      <c r="E379" s="1309">
        <v>0</v>
      </c>
      <c r="F379" s="1309">
        <v>0</v>
      </c>
      <c r="G379" s="1310">
        <v>0</v>
      </c>
      <c r="H379" s="1308">
        <f t="shared" si="365"/>
        <v>988.1</v>
      </c>
      <c r="I379" s="1309">
        <v>988.1</v>
      </c>
      <c r="J379" s="1309">
        <v>0</v>
      </c>
      <c r="K379" s="1309">
        <v>0</v>
      </c>
      <c r="L379" s="1310">
        <v>0</v>
      </c>
      <c r="M379" s="1308">
        <f t="shared" si="361"/>
        <v>971</v>
      </c>
      <c r="N379" s="1309">
        <v>971</v>
      </c>
      <c r="O379" s="1309">
        <v>0</v>
      </c>
      <c r="P379" s="1309">
        <v>0</v>
      </c>
      <c r="Q379" s="1310">
        <v>0</v>
      </c>
      <c r="R379" s="1070"/>
      <c r="S379" s="804"/>
    </row>
    <row r="380" spans="1:19" ht="48.75" x14ac:dyDescent="0.25">
      <c r="A380" s="884">
        <v>3</v>
      </c>
      <c r="B380" s="1065" t="s">
        <v>265</v>
      </c>
      <c r="C380" s="1315">
        <f t="shared" si="369"/>
        <v>15</v>
      </c>
      <c r="D380" s="1272">
        <f>SUM(D381)</f>
        <v>15</v>
      </c>
      <c r="E380" s="1272">
        <f t="shared" ref="E380:G380" si="373">SUM(E381)</f>
        <v>0</v>
      </c>
      <c r="F380" s="1272">
        <f t="shared" si="373"/>
        <v>0</v>
      </c>
      <c r="G380" s="1273">
        <f t="shared" si="373"/>
        <v>0</v>
      </c>
      <c r="H380" s="1315">
        <f t="shared" si="365"/>
        <v>15</v>
      </c>
      <c r="I380" s="1272">
        <f t="shared" ref="I380:L380" si="374">SUM(I381)</f>
        <v>15</v>
      </c>
      <c r="J380" s="1272">
        <f t="shared" si="374"/>
        <v>0</v>
      </c>
      <c r="K380" s="1272">
        <f t="shared" si="374"/>
        <v>0</v>
      </c>
      <c r="L380" s="1273">
        <f t="shared" si="374"/>
        <v>0</v>
      </c>
      <c r="M380" s="1315">
        <f t="shared" si="361"/>
        <v>15</v>
      </c>
      <c r="N380" s="1272">
        <f t="shared" ref="N380:Q380" si="375">SUM(N381)</f>
        <v>15</v>
      </c>
      <c r="O380" s="1272">
        <f t="shared" si="375"/>
        <v>0</v>
      </c>
      <c r="P380" s="1272">
        <f t="shared" si="375"/>
        <v>0</v>
      </c>
      <c r="Q380" s="1273">
        <f t="shared" si="375"/>
        <v>0</v>
      </c>
      <c r="R380" s="1070"/>
      <c r="S380" s="804"/>
    </row>
    <row r="381" spans="1:19" ht="48.75" x14ac:dyDescent="0.25">
      <c r="A381" s="884"/>
      <c r="B381" s="1064" t="s">
        <v>271</v>
      </c>
      <c r="C381" s="1308">
        <f t="shared" si="369"/>
        <v>15</v>
      </c>
      <c r="D381" s="1309">
        <v>15</v>
      </c>
      <c r="E381" s="1309">
        <v>0</v>
      </c>
      <c r="F381" s="1309">
        <v>0</v>
      </c>
      <c r="G381" s="1310">
        <v>0</v>
      </c>
      <c r="H381" s="1308">
        <f t="shared" si="365"/>
        <v>15</v>
      </c>
      <c r="I381" s="1309">
        <v>15</v>
      </c>
      <c r="J381" s="1309">
        <v>0</v>
      </c>
      <c r="K381" s="1309">
        <v>0</v>
      </c>
      <c r="L381" s="1310">
        <v>0</v>
      </c>
      <c r="M381" s="1308">
        <f t="shared" si="361"/>
        <v>15</v>
      </c>
      <c r="N381" s="1309">
        <v>15</v>
      </c>
      <c r="O381" s="1309">
        <v>0</v>
      </c>
      <c r="P381" s="1309">
        <v>0</v>
      </c>
      <c r="Q381" s="1310">
        <v>0</v>
      </c>
      <c r="R381" s="1070"/>
      <c r="S381" s="804"/>
    </row>
    <row r="382" spans="1:19" ht="25.5" customHeight="1" thickBot="1" x14ac:dyDescent="0.3">
      <c r="A382" s="1051"/>
      <c r="B382" s="921" t="s">
        <v>102</v>
      </c>
      <c r="C382" s="1066">
        <f t="shared" si="369"/>
        <v>3463.8</v>
      </c>
      <c r="D382" s="1067">
        <f>D366+D375+D380</f>
        <v>3463.8</v>
      </c>
      <c r="E382" s="1067">
        <f t="shared" ref="E382:G382" si="376">E366+E375+E380</f>
        <v>0</v>
      </c>
      <c r="F382" s="1067">
        <f t="shared" si="376"/>
        <v>0</v>
      </c>
      <c r="G382" s="1068">
        <f t="shared" si="376"/>
        <v>0</v>
      </c>
      <c r="H382" s="1066">
        <f>SUM(I382:L382)</f>
        <v>3463.8</v>
      </c>
      <c r="I382" s="1067">
        <f t="shared" ref="I382:L382" si="377">I366+I375+I380</f>
        <v>3463.8</v>
      </c>
      <c r="J382" s="1067">
        <f t="shared" si="377"/>
        <v>0</v>
      </c>
      <c r="K382" s="1067">
        <f t="shared" si="377"/>
        <v>0</v>
      </c>
      <c r="L382" s="1068">
        <f t="shared" si="377"/>
        <v>0</v>
      </c>
      <c r="M382" s="1066">
        <f t="shared" si="361"/>
        <v>3402.9</v>
      </c>
      <c r="N382" s="1031">
        <f>N366+N375+N380</f>
        <v>3402.9</v>
      </c>
      <c r="O382" s="1067">
        <f t="shared" ref="O382:Q382" si="378">O366+O375+O380</f>
        <v>0</v>
      </c>
      <c r="P382" s="1067">
        <f t="shared" si="378"/>
        <v>0</v>
      </c>
      <c r="Q382" s="1068">
        <f t="shared" si="378"/>
        <v>0</v>
      </c>
      <c r="R382" s="1057"/>
      <c r="S382" s="804"/>
    </row>
    <row r="383" spans="1:19" ht="29.25" customHeight="1" thickBot="1" x14ac:dyDescent="0.3">
      <c r="A383" s="1568" t="s">
        <v>493</v>
      </c>
      <c r="B383" s="1569"/>
      <c r="C383" s="1569"/>
      <c r="D383" s="1569"/>
      <c r="E383" s="1569"/>
      <c r="F383" s="1569"/>
      <c r="G383" s="1569"/>
      <c r="H383" s="1569"/>
      <c r="I383" s="1569"/>
      <c r="J383" s="1569"/>
      <c r="K383" s="1569"/>
      <c r="L383" s="1569"/>
      <c r="M383" s="1569"/>
      <c r="N383" s="1569"/>
      <c r="O383" s="1569"/>
      <c r="P383" s="1569"/>
      <c r="Q383" s="1569"/>
      <c r="R383" s="1570"/>
      <c r="S383" s="1375"/>
    </row>
    <row r="384" spans="1:19" x14ac:dyDescent="0.25">
      <c r="A384" s="1071">
        <v>1</v>
      </c>
      <c r="B384" s="971" t="s">
        <v>494</v>
      </c>
      <c r="C384" s="1304">
        <f>D384+E384+F384</f>
        <v>0</v>
      </c>
      <c r="D384" s="1305">
        <v>0</v>
      </c>
      <c r="E384" s="1305">
        <v>0</v>
      </c>
      <c r="F384" s="1305">
        <v>0</v>
      </c>
      <c r="G384" s="1306">
        <v>0</v>
      </c>
      <c r="H384" s="1304">
        <f>I384+J384+K384</f>
        <v>0</v>
      </c>
      <c r="I384" s="1305">
        <v>0</v>
      </c>
      <c r="J384" s="1305">
        <v>0</v>
      </c>
      <c r="K384" s="1305">
        <v>0</v>
      </c>
      <c r="L384" s="1306">
        <v>0</v>
      </c>
      <c r="M384" s="1304">
        <f>N384+O384+P384</f>
        <v>0</v>
      </c>
      <c r="N384" s="1305">
        <v>0</v>
      </c>
      <c r="O384" s="1305">
        <v>0</v>
      </c>
      <c r="P384" s="1305">
        <v>0</v>
      </c>
      <c r="Q384" s="1306">
        <v>0</v>
      </c>
      <c r="R384" s="1073"/>
      <c r="S384" s="804" t="s">
        <v>368</v>
      </c>
    </row>
    <row r="385" spans="1:19" ht="24.75" x14ac:dyDescent="0.25">
      <c r="A385" s="886">
        <v>2</v>
      </c>
      <c r="B385" s="898" t="s">
        <v>495</v>
      </c>
      <c r="C385" s="1308">
        <f>D385+E385+F385</f>
        <v>0</v>
      </c>
      <c r="D385" s="1309">
        <v>0</v>
      </c>
      <c r="E385" s="1309">
        <v>0</v>
      </c>
      <c r="F385" s="1309">
        <v>0</v>
      </c>
      <c r="G385" s="1310">
        <v>0</v>
      </c>
      <c r="H385" s="1308">
        <f>I385+J385+K385</f>
        <v>0</v>
      </c>
      <c r="I385" s="1309">
        <v>0</v>
      </c>
      <c r="J385" s="1309">
        <v>0</v>
      </c>
      <c r="K385" s="1309">
        <v>0</v>
      </c>
      <c r="L385" s="1310">
        <v>0</v>
      </c>
      <c r="M385" s="1308">
        <f>N385+O385+P385</f>
        <v>0</v>
      </c>
      <c r="N385" s="1309">
        <v>0</v>
      </c>
      <c r="O385" s="1309">
        <v>0</v>
      </c>
      <c r="P385" s="1309">
        <v>0</v>
      </c>
      <c r="Q385" s="1310">
        <v>0</v>
      </c>
      <c r="R385" s="1055"/>
      <c r="S385" s="804"/>
    </row>
    <row r="386" spans="1:19" ht="25.5" customHeight="1" thickBot="1" x14ac:dyDescent="0.3">
      <c r="A386" s="1051"/>
      <c r="B386" s="1072" t="s">
        <v>102</v>
      </c>
      <c r="C386" s="1030">
        <f>SUM(D386:G386)</f>
        <v>0</v>
      </c>
      <c r="D386" s="1031">
        <f>D384+D385</f>
        <v>0</v>
      </c>
      <c r="E386" s="1031">
        <f>E384+E385</f>
        <v>0</v>
      </c>
      <c r="F386" s="1031">
        <f>F384+F385</f>
        <v>0</v>
      </c>
      <c r="G386" s="1032">
        <f>G384+G385</f>
        <v>0</v>
      </c>
      <c r="H386" s="1030">
        <f>SUM(I386:L386)</f>
        <v>0</v>
      </c>
      <c r="I386" s="1031">
        <f>I384+I385</f>
        <v>0</v>
      </c>
      <c r="J386" s="1031">
        <f>J384+J385</f>
        <v>0</v>
      </c>
      <c r="K386" s="1031">
        <f>K384+K385</f>
        <v>0</v>
      </c>
      <c r="L386" s="1032">
        <f>L384+L385</f>
        <v>0</v>
      </c>
      <c r="M386" s="1030">
        <f>SUM(N386:Q386)</f>
        <v>0</v>
      </c>
      <c r="N386" s="1031">
        <f>N384+N385</f>
        <v>0</v>
      </c>
      <c r="O386" s="1031">
        <f>O384+O385</f>
        <v>0</v>
      </c>
      <c r="P386" s="1031">
        <f>P384+P385</f>
        <v>0</v>
      </c>
      <c r="Q386" s="1032">
        <f>Q384+Q385</f>
        <v>0</v>
      </c>
      <c r="R386" s="1057"/>
      <c r="S386" s="804"/>
    </row>
    <row r="387" spans="1:19" ht="30" customHeight="1" thickBot="1" x14ac:dyDescent="0.35">
      <c r="A387" s="1571" t="s">
        <v>411</v>
      </c>
      <c r="B387" s="1572"/>
      <c r="C387" s="1572"/>
      <c r="D387" s="1572"/>
      <c r="E387" s="1572"/>
      <c r="F387" s="1572"/>
      <c r="G387" s="1572"/>
      <c r="H387" s="1572"/>
      <c r="I387" s="1572"/>
      <c r="J387" s="1572"/>
      <c r="K387" s="1572"/>
      <c r="L387" s="1572"/>
      <c r="M387" s="1572"/>
      <c r="N387" s="1572"/>
      <c r="O387" s="1572"/>
      <c r="P387" s="1572"/>
      <c r="Q387" s="1572"/>
      <c r="R387" s="1573"/>
      <c r="S387" s="1375"/>
    </row>
    <row r="388" spans="1:19" ht="48.75" x14ac:dyDescent="0.25">
      <c r="A388" s="1074">
        <v>1</v>
      </c>
      <c r="B388" s="1075" t="s">
        <v>290</v>
      </c>
      <c r="C388" s="1304">
        <f>SUM(D388:G388)</f>
        <v>0</v>
      </c>
      <c r="D388" s="1316">
        <v>0</v>
      </c>
      <c r="E388" s="1316">
        <v>0</v>
      </c>
      <c r="F388" s="1316">
        <v>0</v>
      </c>
      <c r="G388" s="1317">
        <v>0</v>
      </c>
      <c r="H388" s="1304">
        <f>SUM(I388:L388)</f>
        <v>0</v>
      </c>
      <c r="I388" s="1316">
        <v>0</v>
      </c>
      <c r="J388" s="1316">
        <v>0</v>
      </c>
      <c r="K388" s="1316">
        <v>0</v>
      </c>
      <c r="L388" s="1317">
        <v>0</v>
      </c>
      <c r="M388" s="1304">
        <f>SUM(N388:Q388)</f>
        <v>0</v>
      </c>
      <c r="N388" s="1316">
        <v>0</v>
      </c>
      <c r="O388" s="1316">
        <v>0</v>
      </c>
      <c r="P388" s="1316">
        <v>0</v>
      </c>
      <c r="Q388" s="1317">
        <v>0</v>
      </c>
      <c r="R388" s="1077"/>
      <c r="S388" s="804" t="s">
        <v>368</v>
      </c>
    </row>
    <row r="389" spans="1:19" ht="60.75" x14ac:dyDescent="0.25">
      <c r="A389" s="775">
        <v>2</v>
      </c>
      <c r="B389" s="1076" t="s">
        <v>291</v>
      </c>
      <c r="C389" s="1308">
        <f>SUM(D389:G389)</f>
        <v>0</v>
      </c>
      <c r="D389" s="1277">
        <v>0</v>
      </c>
      <c r="E389" s="1277">
        <v>0</v>
      </c>
      <c r="F389" s="1277">
        <v>0</v>
      </c>
      <c r="G389" s="1278">
        <v>0</v>
      </c>
      <c r="H389" s="1308">
        <f>SUM(I389:L389)</f>
        <v>0</v>
      </c>
      <c r="I389" s="1277">
        <v>0</v>
      </c>
      <c r="J389" s="1277">
        <v>0</v>
      </c>
      <c r="K389" s="1277">
        <v>0</v>
      </c>
      <c r="L389" s="1278">
        <v>0</v>
      </c>
      <c r="M389" s="1308">
        <f>SUM(N389:Q389)</f>
        <v>0</v>
      </c>
      <c r="N389" s="1277">
        <v>0</v>
      </c>
      <c r="O389" s="1277">
        <v>0</v>
      </c>
      <c r="P389" s="1277">
        <v>0</v>
      </c>
      <c r="Q389" s="1278">
        <v>0</v>
      </c>
      <c r="R389" s="1078"/>
      <c r="S389" s="804"/>
    </row>
    <row r="390" spans="1:19" ht="23.25" customHeight="1" thickBot="1" x14ac:dyDescent="0.3">
      <c r="A390" s="1051"/>
      <c r="B390" s="1052" t="s">
        <v>102</v>
      </c>
      <c r="C390" s="1030">
        <f>SUM(D390:G390)</f>
        <v>0</v>
      </c>
      <c r="D390" s="1031">
        <f>SUM(D388:D389)</f>
        <v>0</v>
      </c>
      <c r="E390" s="1031">
        <f t="shared" ref="E390:G390" si="379">SUM(E388:E389)</f>
        <v>0</v>
      </c>
      <c r="F390" s="1031">
        <f t="shared" si="379"/>
        <v>0</v>
      </c>
      <c r="G390" s="1032">
        <f t="shared" si="379"/>
        <v>0</v>
      </c>
      <c r="H390" s="1030">
        <f>SUM(I390:L390)</f>
        <v>0</v>
      </c>
      <c r="I390" s="1031">
        <f t="shared" ref="I390:L390" si="380">SUM(I388:I389)</f>
        <v>0</v>
      </c>
      <c r="J390" s="1031">
        <f t="shared" si="380"/>
        <v>0</v>
      </c>
      <c r="K390" s="1031">
        <f t="shared" si="380"/>
        <v>0</v>
      </c>
      <c r="L390" s="1032">
        <f t="shared" si="380"/>
        <v>0</v>
      </c>
      <c r="M390" s="1030">
        <f>SUM(N390:Q390)</f>
        <v>0</v>
      </c>
      <c r="N390" s="1031">
        <f t="shared" ref="N390:Q390" si="381">SUM(N388:N389)</f>
        <v>0</v>
      </c>
      <c r="O390" s="1031">
        <f t="shared" si="381"/>
        <v>0</v>
      </c>
      <c r="P390" s="1031">
        <f t="shared" si="381"/>
        <v>0</v>
      </c>
      <c r="Q390" s="1032">
        <f t="shared" si="381"/>
        <v>0</v>
      </c>
      <c r="R390" s="1057"/>
      <c r="S390" s="804"/>
    </row>
    <row r="391" spans="1:19" ht="36.75" customHeight="1" thickBot="1" x14ac:dyDescent="0.35">
      <c r="A391" s="1505" t="s">
        <v>367</v>
      </c>
      <c r="B391" s="1506"/>
      <c r="C391" s="1506"/>
      <c r="D391" s="1506"/>
      <c r="E391" s="1506"/>
      <c r="F391" s="1506"/>
      <c r="G391" s="1506"/>
      <c r="H391" s="1506"/>
      <c r="I391" s="1506"/>
      <c r="J391" s="1506"/>
      <c r="K391" s="1506"/>
      <c r="L391" s="1506"/>
      <c r="M391" s="1506"/>
      <c r="N391" s="1506"/>
      <c r="O391" s="1506"/>
      <c r="P391" s="1506"/>
      <c r="Q391" s="1506"/>
      <c r="R391" s="1507"/>
      <c r="S391" s="1375"/>
    </row>
    <row r="392" spans="1:19" ht="49.5" x14ac:dyDescent="0.3">
      <c r="A392" s="1079" t="s">
        <v>26</v>
      </c>
      <c r="B392" s="1059" t="s">
        <v>496</v>
      </c>
      <c r="C392" s="1318">
        <v>0</v>
      </c>
      <c r="D392" s="1319">
        <v>0</v>
      </c>
      <c r="E392" s="1319">
        <v>0</v>
      </c>
      <c r="F392" s="1319">
        <v>0</v>
      </c>
      <c r="G392" s="1320">
        <v>0</v>
      </c>
      <c r="H392" s="1318">
        <v>0</v>
      </c>
      <c r="I392" s="1319">
        <v>0</v>
      </c>
      <c r="J392" s="1319">
        <v>0</v>
      </c>
      <c r="K392" s="1319">
        <v>0</v>
      </c>
      <c r="L392" s="1320">
        <v>0</v>
      </c>
      <c r="M392" s="1318">
        <v>0</v>
      </c>
      <c r="N392" s="1319">
        <v>0</v>
      </c>
      <c r="O392" s="1319">
        <v>0</v>
      </c>
      <c r="P392" s="1319">
        <v>0</v>
      </c>
      <c r="Q392" s="1320">
        <v>0</v>
      </c>
      <c r="R392" s="1084"/>
      <c r="S392" s="804"/>
    </row>
    <row r="393" spans="1:19" ht="85.5" x14ac:dyDescent="0.3">
      <c r="A393" s="887" t="s">
        <v>27</v>
      </c>
      <c r="B393" s="1080" t="s">
        <v>360</v>
      </c>
      <c r="C393" s="1205">
        <f>SUM(D393:G393)</f>
        <v>30</v>
      </c>
      <c r="D393" s="1204">
        <v>30</v>
      </c>
      <c r="E393" s="1204">
        <v>0</v>
      </c>
      <c r="F393" s="1204">
        <v>0</v>
      </c>
      <c r="G393" s="1321">
        <v>0</v>
      </c>
      <c r="H393" s="1205">
        <f>SUM(I393:L393)</f>
        <v>30</v>
      </c>
      <c r="I393" s="1204">
        <v>30</v>
      </c>
      <c r="J393" s="1204">
        <v>0</v>
      </c>
      <c r="K393" s="1204">
        <v>0</v>
      </c>
      <c r="L393" s="1321">
        <v>0</v>
      </c>
      <c r="M393" s="1205">
        <f>SUM(N393:Q393)</f>
        <v>0</v>
      </c>
      <c r="N393" s="1204">
        <v>0</v>
      </c>
      <c r="O393" s="1204">
        <v>0</v>
      </c>
      <c r="P393" s="1204">
        <v>0</v>
      </c>
      <c r="Q393" s="1321">
        <v>0</v>
      </c>
      <c r="R393" s="1085"/>
      <c r="S393" s="804"/>
    </row>
    <row r="394" spans="1:19" ht="37.5" x14ac:dyDescent="0.3">
      <c r="A394" s="888" t="s">
        <v>28</v>
      </c>
      <c r="B394" s="54" t="s">
        <v>497</v>
      </c>
      <c r="C394" s="1205">
        <v>0</v>
      </c>
      <c r="D394" s="1204">
        <v>0</v>
      </c>
      <c r="E394" s="1204">
        <v>0</v>
      </c>
      <c r="F394" s="1204">
        <v>0</v>
      </c>
      <c r="G394" s="1321">
        <v>0</v>
      </c>
      <c r="H394" s="1205">
        <v>0</v>
      </c>
      <c r="I394" s="1204">
        <v>0</v>
      </c>
      <c r="J394" s="1204">
        <v>0</v>
      </c>
      <c r="K394" s="1204">
        <v>0</v>
      </c>
      <c r="L394" s="1321">
        <v>0</v>
      </c>
      <c r="M394" s="1205">
        <v>0</v>
      </c>
      <c r="N394" s="1204">
        <v>0</v>
      </c>
      <c r="O394" s="1204">
        <v>0</v>
      </c>
      <c r="P394" s="1204">
        <v>0</v>
      </c>
      <c r="Q394" s="1321">
        <v>0</v>
      </c>
      <c r="R394" s="1085"/>
      <c r="S394" s="804"/>
    </row>
    <row r="395" spans="1:19" ht="36" x14ac:dyDescent="0.3">
      <c r="A395" s="888" t="s">
        <v>29</v>
      </c>
      <c r="B395" s="188" t="s">
        <v>498</v>
      </c>
      <c r="C395" s="1205">
        <v>0</v>
      </c>
      <c r="D395" s="1204">
        <v>0</v>
      </c>
      <c r="E395" s="1204">
        <v>0</v>
      </c>
      <c r="F395" s="1204">
        <v>0</v>
      </c>
      <c r="G395" s="1321">
        <v>0</v>
      </c>
      <c r="H395" s="1205">
        <v>0</v>
      </c>
      <c r="I395" s="1204">
        <v>0</v>
      </c>
      <c r="J395" s="1204">
        <v>0</v>
      </c>
      <c r="K395" s="1204">
        <v>0</v>
      </c>
      <c r="L395" s="1321">
        <v>0</v>
      </c>
      <c r="M395" s="1205">
        <v>0</v>
      </c>
      <c r="N395" s="1204">
        <v>0</v>
      </c>
      <c r="O395" s="1204">
        <v>0</v>
      </c>
      <c r="P395" s="1204">
        <v>0</v>
      </c>
      <c r="Q395" s="1321">
        <v>0</v>
      </c>
      <c r="R395" s="1085"/>
      <c r="S395" s="804"/>
    </row>
    <row r="396" spans="1:19" ht="61.5" x14ac:dyDescent="0.3">
      <c r="A396" s="888" t="s">
        <v>30</v>
      </c>
      <c r="B396" s="54" t="s">
        <v>499</v>
      </c>
      <c r="C396" s="1205">
        <v>0</v>
      </c>
      <c r="D396" s="1204">
        <v>0</v>
      </c>
      <c r="E396" s="1204">
        <v>0</v>
      </c>
      <c r="F396" s="1204">
        <v>0</v>
      </c>
      <c r="G396" s="1321">
        <v>0</v>
      </c>
      <c r="H396" s="1205">
        <v>0</v>
      </c>
      <c r="I396" s="1204">
        <v>0</v>
      </c>
      <c r="J396" s="1204">
        <v>0</v>
      </c>
      <c r="K396" s="1204">
        <v>0</v>
      </c>
      <c r="L396" s="1321">
        <v>0</v>
      </c>
      <c r="M396" s="1205">
        <v>0</v>
      </c>
      <c r="N396" s="1204">
        <v>0</v>
      </c>
      <c r="O396" s="1204">
        <v>0</v>
      </c>
      <c r="P396" s="1204">
        <v>0</v>
      </c>
      <c r="Q396" s="1321">
        <v>0</v>
      </c>
      <c r="R396" s="1085"/>
      <c r="S396" s="804"/>
    </row>
    <row r="397" spans="1:19" ht="37.5" x14ac:dyDescent="0.3">
      <c r="A397" s="888" t="s">
        <v>501</v>
      </c>
      <c r="B397" s="54" t="s">
        <v>500</v>
      </c>
      <c r="C397" s="1205">
        <v>0</v>
      </c>
      <c r="D397" s="1204">
        <v>0</v>
      </c>
      <c r="E397" s="1204">
        <v>0</v>
      </c>
      <c r="F397" s="1204">
        <v>0</v>
      </c>
      <c r="G397" s="1321">
        <v>0</v>
      </c>
      <c r="H397" s="1205">
        <v>0</v>
      </c>
      <c r="I397" s="1204">
        <v>0</v>
      </c>
      <c r="J397" s="1204">
        <v>0</v>
      </c>
      <c r="K397" s="1204">
        <v>0</v>
      </c>
      <c r="L397" s="1321">
        <v>0</v>
      </c>
      <c r="M397" s="1205">
        <v>0</v>
      </c>
      <c r="N397" s="1204">
        <v>0</v>
      </c>
      <c r="O397" s="1204">
        <v>0</v>
      </c>
      <c r="P397" s="1204">
        <v>0</v>
      </c>
      <c r="Q397" s="1321">
        <v>0</v>
      </c>
      <c r="R397" s="1085"/>
      <c r="S397" s="804"/>
    </row>
    <row r="398" spans="1:19" ht="27.75" customHeight="1" thickBot="1" x14ac:dyDescent="0.3">
      <c r="A398" s="1051"/>
      <c r="B398" s="1047" t="s">
        <v>102</v>
      </c>
      <c r="C398" s="1030">
        <f>SUM(D398:G398)</f>
        <v>30</v>
      </c>
      <c r="D398" s="1031">
        <f>SUM(D392:D397)</f>
        <v>30</v>
      </c>
      <c r="E398" s="1031">
        <f t="shared" ref="E398:K398" si="382">SUM(E392:E397)</f>
        <v>0</v>
      </c>
      <c r="F398" s="1031">
        <f t="shared" si="382"/>
        <v>0</v>
      </c>
      <c r="G398" s="1032">
        <f t="shared" si="382"/>
        <v>0</v>
      </c>
      <c r="H398" s="1030">
        <f>SUM(I398:L398)</f>
        <v>30</v>
      </c>
      <c r="I398" s="1031">
        <f t="shared" si="382"/>
        <v>30</v>
      </c>
      <c r="J398" s="1031">
        <f t="shared" si="382"/>
        <v>0</v>
      </c>
      <c r="K398" s="1031">
        <f t="shared" si="382"/>
        <v>0</v>
      </c>
      <c r="L398" s="1032">
        <f>SUM(L392:L397)</f>
        <v>0</v>
      </c>
      <c r="M398" s="1030">
        <f>SUM(N398:Q398)</f>
        <v>0</v>
      </c>
      <c r="N398" s="1031">
        <f t="shared" ref="N398:Q398" si="383">SUM(N392:N397)</f>
        <v>0</v>
      </c>
      <c r="O398" s="1031">
        <f t="shared" si="383"/>
        <v>0</v>
      </c>
      <c r="P398" s="1031">
        <f t="shared" si="383"/>
        <v>0</v>
      </c>
      <c r="Q398" s="1032">
        <f t="shared" si="383"/>
        <v>0</v>
      </c>
      <c r="R398" s="1497"/>
      <c r="S398" s="804"/>
    </row>
    <row r="399" spans="1:19" ht="41.25" customHeight="1" thickBot="1" x14ac:dyDescent="0.35">
      <c r="A399" s="1505" t="s">
        <v>364</v>
      </c>
      <c r="B399" s="1506"/>
      <c r="C399" s="1506"/>
      <c r="D399" s="1506"/>
      <c r="E399" s="1506"/>
      <c r="F399" s="1506"/>
      <c r="G399" s="1506"/>
      <c r="H399" s="1506"/>
      <c r="I399" s="1506"/>
      <c r="J399" s="1506"/>
      <c r="K399" s="1506"/>
      <c r="L399" s="1506"/>
      <c r="M399" s="1506"/>
      <c r="N399" s="1506"/>
      <c r="O399" s="1506"/>
      <c r="P399" s="1506"/>
      <c r="Q399" s="1506"/>
      <c r="R399" s="1507"/>
      <c r="S399" s="1375"/>
    </row>
    <row r="400" spans="1:19" ht="48.75" x14ac:dyDescent="0.25">
      <c r="A400" s="1086" t="s">
        <v>26</v>
      </c>
      <c r="B400" s="1059" t="s">
        <v>502</v>
      </c>
      <c r="C400" s="1304">
        <f>SUM(D400:G400)</f>
        <v>0</v>
      </c>
      <c r="D400" s="1316">
        <v>0</v>
      </c>
      <c r="E400" s="1316">
        <v>0</v>
      </c>
      <c r="F400" s="1316">
        <v>0</v>
      </c>
      <c r="G400" s="1317">
        <v>0</v>
      </c>
      <c r="H400" s="1304">
        <f>SUM(I400:L400)</f>
        <v>0</v>
      </c>
      <c r="I400" s="1322">
        <v>0</v>
      </c>
      <c r="J400" s="1322">
        <v>0</v>
      </c>
      <c r="K400" s="1322">
        <v>0</v>
      </c>
      <c r="L400" s="1317">
        <v>0</v>
      </c>
      <c r="M400" s="1304">
        <f>SUM(N400:Q400)</f>
        <v>0</v>
      </c>
      <c r="N400" s="1316">
        <v>0</v>
      </c>
      <c r="O400" s="1316">
        <v>0</v>
      </c>
      <c r="P400" s="1316">
        <v>0</v>
      </c>
      <c r="Q400" s="1317">
        <v>0</v>
      </c>
      <c r="R400" s="1077"/>
      <c r="S400" s="804" t="s">
        <v>368</v>
      </c>
    </row>
    <row r="401" spans="1:19" ht="24.75" x14ac:dyDescent="0.25">
      <c r="A401" s="889" t="s">
        <v>27</v>
      </c>
      <c r="B401" s="1080" t="s">
        <v>361</v>
      </c>
      <c r="C401" s="1308">
        <f t="shared" ref="C401:C404" si="384">SUM(D401:G401)</f>
        <v>10</v>
      </c>
      <c r="D401" s="1277">
        <v>10</v>
      </c>
      <c r="E401" s="1277">
        <v>0</v>
      </c>
      <c r="F401" s="1277">
        <v>0</v>
      </c>
      <c r="G401" s="1278">
        <v>0</v>
      </c>
      <c r="H401" s="1308">
        <f t="shared" ref="H401:H404" si="385">SUM(I401:L401)</f>
        <v>10</v>
      </c>
      <c r="I401" s="1254">
        <v>10</v>
      </c>
      <c r="J401" s="1254">
        <v>0</v>
      </c>
      <c r="K401" s="1254">
        <v>0</v>
      </c>
      <c r="L401" s="1278">
        <v>0</v>
      </c>
      <c r="M401" s="1308">
        <f t="shared" ref="M401:M404" si="386">SUM(N401:Q401)</f>
        <v>9.9250000000000007</v>
      </c>
      <c r="N401" s="1277">
        <v>9.9250000000000007</v>
      </c>
      <c r="O401" s="1277">
        <v>0</v>
      </c>
      <c r="P401" s="1277">
        <v>0</v>
      </c>
      <c r="Q401" s="1278">
        <v>0</v>
      </c>
      <c r="R401" s="1078"/>
      <c r="S401" s="804"/>
    </row>
    <row r="402" spans="1:19" ht="24.75" x14ac:dyDescent="0.25">
      <c r="A402" s="889" t="s">
        <v>28</v>
      </c>
      <c r="B402" s="54" t="s">
        <v>503</v>
      </c>
      <c r="C402" s="1308">
        <f t="shared" si="384"/>
        <v>0</v>
      </c>
      <c r="D402" s="1277">
        <v>0</v>
      </c>
      <c r="E402" s="1277">
        <v>0</v>
      </c>
      <c r="F402" s="1277">
        <v>0</v>
      </c>
      <c r="G402" s="1278">
        <v>0</v>
      </c>
      <c r="H402" s="1308">
        <f t="shared" si="385"/>
        <v>0</v>
      </c>
      <c r="I402" s="1254">
        <v>0</v>
      </c>
      <c r="J402" s="1254">
        <v>0</v>
      </c>
      <c r="K402" s="1254">
        <v>0</v>
      </c>
      <c r="L402" s="1278">
        <v>0</v>
      </c>
      <c r="M402" s="1308">
        <f t="shared" si="386"/>
        <v>0</v>
      </c>
      <c r="N402" s="1277">
        <v>0</v>
      </c>
      <c r="O402" s="1277">
        <v>0</v>
      </c>
      <c r="P402" s="1277">
        <v>0</v>
      </c>
      <c r="Q402" s="1278">
        <v>0</v>
      </c>
      <c r="R402" s="1078"/>
      <c r="S402" s="804"/>
    </row>
    <row r="403" spans="1:19" ht="36.75" x14ac:dyDescent="0.25">
      <c r="A403" s="889" t="s">
        <v>29</v>
      </c>
      <c r="B403" s="1080" t="s">
        <v>190</v>
      </c>
      <c r="C403" s="1308">
        <f t="shared" si="384"/>
        <v>60</v>
      </c>
      <c r="D403" s="1277">
        <v>60</v>
      </c>
      <c r="E403" s="1277">
        <v>0</v>
      </c>
      <c r="F403" s="1277">
        <v>0</v>
      </c>
      <c r="G403" s="1278">
        <v>0</v>
      </c>
      <c r="H403" s="1308">
        <f t="shared" si="385"/>
        <v>60</v>
      </c>
      <c r="I403" s="1254">
        <v>60</v>
      </c>
      <c r="J403" s="1254">
        <v>0</v>
      </c>
      <c r="K403" s="1254">
        <v>0</v>
      </c>
      <c r="L403" s="1278">
        <v>0</v>
      </c>
      <c r="M403" s="1308">
        <f t="shared" si="386"/>
        <v>0</v>
      </c>
      <c r="N403" s="1277">
        <v>0</v>
      </c>
      <c r="O403" s="1277">
        <v>0</v>
      </c>
      <c r="P403" s="1277">
        <v>0</v>
      </c>
      <c r="Q403" s="1278">
        <v>0</v>
      </c>
      <c r="R403" s="1078"/>
      <c r="S403" s="804"/>
    </row>
    <row r="404" spans="1:19" ht="36.75" x14ac:dyDescent="0.25">
      <c r="A404" s="889" t="s">
        <v>30</v>
      </c>
      <c r="B404" s="1080" t="s">
        <v>362</v>
      </c>
      <c r="C404" s="1308">
        <f t="shared" si="384"/>
        <v>10</v>
      </c>
      <c r="D404" s="1277">
        <v>10</v>
      </c>
      <c r="E404" s="1277">
        <v>0</v>
      </c>
      <c r="F404" s="1277">
        <v>0</v>
      </c>
      <c r="G404" s="1278">
        <v>0</v>
      </c>
      <c r="H404" s="1308">
        <f t="shared" si="385"/>
        <v>10</v>
      </c>
      <c r="I404" s="1254">
        <v>10</v>
      </c>
      <c r="J404" s="1254">
        <v>0</v>
      </c>
      <c r="K404" s="1254">
        <v>0</v>
      </c>
      <c r="L404" s="1278">
        <v>0</v>
      </c>
      <c r="M404" s="1308">
        <f t="shared" si="386"/>
        <v>9.9250000000000007</v>
      </c>
      <c r="N404" s="1277">
        <v>9.9250000000000007</v>
      </c>
      <c r="O404" s="1277">
        <v>0</v>
      </c>
      <c r="P404" s="1277">
        <v>0</v>
      </c>
      <c r="Q404" s="1278">
        <v>0</v>
      </c>
      <c r="R404" s="1078"/>
      <c r="S404" s="804"/>
    </row>
    <row r="405" spans="1:19" ht="27" customHeight="1" thickBot="1" x14ac:dyDescent="0.3">
      <c r="A405" s="1498"/>
      <c r="B405" s="921" t="s">
        <v>102</v>
      </c>
      <c r="C405" s="1030">
        <f>SUM(D405:G405)</f>
        <v>80</v>
      </c>
      <c r="D405" s="1031">
        <f>SUM(D400:D404)</f>
        <v>80</v>
      </c>
      <c r="E405" s="1031">
        <f t="shared" ref="E405:G405" si="387">SUM(E400:E404)</f>
        <v>0</v>
      </c>
      <c r="F405" s="1031">
        <f t="shared" si="387"/>
        <v>0</v>
      </c>
      <c r="G405" s="1032">
        <f t="shared" si="387"/>
        <v>0</v>
      </c>
      <c r="H405" s="1030">
        <f>SUM(I405:L405)</f>
        <v>80</v>
      </c>
      <c r="I405" s="1031">
        <f t="shared" ref="I405:L405" si="388">SUM(I400:I404)</f>
        <v>80</v>
      </c>
      <c r="J405" s="1031">
        <f t="shared" si="388"/>
        <v>0</v>
      </c>
      <c r="K405" s="1031">
        <f t="shared" si="388"/>
        <v>0</v>
      </c>
      <c r="L405" s="1032">
        <f t="shared" si="388"/>
        <v>0</v>
      </c>
      <c r="M405" s="1030">
        <f>SUM(N405:Q405)</f>
        <v>19.850000000000001</v>
      </c>
      <c r="N405" s="1031">
        <f t="shared" ref="N405:Q405" si="389">SUM(N400:N404)</f>
        <v>19.850000000000001</v>
      </c>
      <c r="O405" s="1031">
        <f t="shared" si="389"/>
        <v>0</v>
      </c>
      <c r="P405" s="1031">
        <f t="shared" si="389"/>
        <v>0</v>
      </c>
      <c r="Q405" s="1032">
        <f t="shared" si="389"/>
        <v>0</v>
      </c>
      <c r="R405" s="1497"/>
      <c r="S405" s="804"/>
    </row>
    <row r="406" spans="1:19" ht="33" customHeight="1" thickBot="1" x14ac:dyDescent="0.3">
      <c r="A406" s="1511" t="s">
        <v>504</v>
      </c>
      <c r="B406" s="1560"/>
      <c r="C406" s="1560"/>
      <c r="D406" s="1560"/>
      <c r="E406" s="1560"/>
      <c r="F406" s="1560"/>
      <c r="G406" s="1560"/>
      <c r="H406" s="1560"/>
      <c r="I406" s="1560"/>
      <c r="J406" s="1560"/>
      <c r="K406" s="1560"/>
      <c r="L406" s="1560"/>
      <c r="M406" s="1560"/>
      <c r="N406" s="1560"/>
      <c r="O406" s="1560"/>
      <c r="P406" s="1560"/>
      <c r="Q406" s="1560"/>
      <c r="R406" s="1561"/>
      <c r="S406" s="804"/>
    </row>
    <row r="407" spans="1:19" ht="48" x14ac:dyDescent="0.25">
      <c r="A407" s="1422">
        <v>1</v>
      </c>
      <c r="B407" s="1088" t="s">
        <v>505</v>
      </c>
      <c r="C407" s="1304">
        <v>0</v>
      </c>
      <c r="D407" s="1305">
        <v>0</v>
      </c>
      <c r="E407" s="1305">
        <v>0</v>
      </c>
      <c r="F407" s="1305">
        <v>0</v>
      </c>
      <c r="G407" s="1306">
        <v>0</v>
      </c>
      <c r="H407" s="1304">
        <v>0</v>
      </c>
      <c r="I407" s="1305">
        <v>0</v>
      </c>
      <c r="J407" s="1305">
        <v>0</v>
      </c>
      <c r="K407" s="1305">
        <v>0</v>
      </c>
      <c r="L407" s="1306">
        <v>0</v>
      </c>
      <c r="M407" s="1304">
        <v>0</v>
      </c>
      <c r="N407" s="1305">
        <v>0</v>
      </c>
      <c r="O407" s="1305">
        <v>0</v>
      </c>
      <c r="P407" s="1305">
        <v>0</v>
      </c>
      <c r="Q407" s="1306">
        <v>0</v>
      </c>
      <c r="R407" s="1060"/>
      <c r="S407" s="804" t="s">
        <v>368</v>
      </c>
    </row>
    <row r="408" spans="1:19" ht="48.75" x14ac:dyDescent="0.25">
      <c r="A408" s="1018">
        <v>2</v>
      </c>
      <c r="B408" s="54" t="s">
        <v>506</v>
      </c>
      <c r="C408" s="1308">
        <v>0</v>
      </c>
      <c r="D408" s="1309">
        <v>0</v>
      </c>
      <c r="E408" s="1309">
        <v>0</v>
      </c>
      <c r="F408" s="1309">
        <v>0</v>
      </c>
      <c r="G408" s="1310">
        <v>0</v>
      </c>
      <c r="H408" s="1308">
        <v>0</v>
      </c>
      <c r="I408" s="1309">
        <v>0</v>
      </c>
      <c r="J408" s="1309">
        <v>0</v>
      </c>
      <c r="K408" s="1309">
        <v>0</v>
      </c>
      <c r="L408" s="1310">
        <v>0</v>
      </c>
      <c r="M408" s="1308">
        <v>0</v>
      </c>
      <c r="N408" s="1309">
        <v>0</v>
      </c>
      <c r="O408" s="1309">
        <v>0</v>
      </c>
      <c r="P408" s="1309">
        <v>0</v>
      </c>
      <c r="Q408" s="1310">
        <v>0</v>
      </c>
      <c r="R408" s="1061"/>
      <c r="S408" s="804"/>
    </row>
    <row r="409" spans="1:19" ht="72" x14ac:dyDescent="0.25">
      <c r="A409" s="1018">
        <v>3</v>
      </c>
      <c r="B409" s="1089" t="s">
        <v>507</v>
      </c>
      <c r="C409" s="1308">
        <v>0</v>
      </c>
      <c r="D409" s="1309">
        <v>0</v>
      </c>
      <c r="E409" s="1309">
        <v>0</v>
      </c>
      <c r="F409" s="1309">
        <v>0</v>
      </c>
      <c r="G409" s="1310">
        <v>0</v>
      </c>
      <c r="H409" s="1308">
        <v>0</v>
      </c>
      <c r="I409" s="1309">
        <v>0</v>
      </c>
      <c r="J409" s="1309">
        <v>0</v>
      </c>
      <c r="K409" s="1309">
        <v>0</v>
      </c>
      <c r="L409" s="1310">
        <v>0</v>
      </c>
      <c r="M409" s="1308">
        <v>0</v>
      </c>
      <c r="N409" s="1309">
        <v>0</v>
      </c>
      <c r="O409" s="1309">
        <v>0</v>
      </c>
      <c r="P409" s="1309">
        <v>0</v>
      </c>
      <c r="Q409" s="1310">
        <v>0</v>
      </c>
      <c r="R409" s="1061"/>
      <c r="S409" s="804"/>
    </row>
    <row r="410" spans="1:19" ht="24.75" x14ac:dyDescent="0.25">
      <c r="A410" s="1018">
        <v>4</v>
      </c>
      <c r="B410" s="54" t="s">
        <v>508</v>
      </c>
      <c r="C410" s="1308">
        <v>0</v>
      </c>
      <c r="D410" s="1309">
        <v>0</v>
      </c>
      <c r="E410" s="1309">
        <v>0</v>
      </c>
      <c r="F410" s="1309">
        <v>0</v>
      </c>
      <c r="G410" s="1310">
        <v>0</v>
      </c>
      <c r="H410" s="1308">
        <v>0</v>
      </c>
      <c r="I410" s="1309">
        <v>0</v>
      </c>
      <c r="J410" s="1309">
        <v>0</v>
      </c>
      <c r="K410" s="1309">
        <v>0</v>
      </c>
      <c r="L410" s="1310">
        <v>0</v>
      </c>
      <c r="M410" s="1308">
        <v>0</v>
      </c>
      <c r="N410" s="1309">
        <v>0</v>
      </c>
      <c r="O410" s="1309">
        <v>0</v>
      </c>
      <c r="P410" s="1309">
        <v>0</v>
      </c>
      <c r="Q410" s="1310">
        <v>0</v>
      </c>
      <c r="R410" s="1061"/>
      <c r="S410" s="804"/>
    </row>
    <row r="411" spans="1:19" ht="72.75" x14ac:dyDescent="0.25">
      <c r="A411" s="1018">
        <v>5</v>
      </c>
      <c r="B411" s="54" t="s">
        <v>509</v>
      </c>
      <c r="C411" s="1308">
        <v>0</v>
      </c>
      <c r="D411" s="1309">
        <v>0</v>
      </c>
      <c r="E411" s="1309">
        <v>0</v>
      </c>
      <c r="F411" s="1309">
        <v>0</v>
      </c>
      <c r="G411" s="1310">
        <v>0</v>
      </c>
      <c r="H411" s="1308">
        <v>0</v>
      </c>
      <c r="I411" s="1309">
        <v>0</v>
      </c>
      <c r="J411" s="1309">
        <v>0</v>
      </c>
      <c r="K411" s="1309">
        <v>0</v>
      </c>
      <c r="L411" s="1310">
        <v>0</v>
      </c>
      <c r="M411" s="1308">
        <v>0</v>
      </c>
      <c r="N411" s="1309">
        <v>0</v>
      </c>
      <c r="O411" s="1309">
        <v>0</v>
      </c>
      <c r="P411" s="1309">
        <v>0</v>
      </c>
      <c r="Q411" s="1310">
        <v>0</v>
      </c>
      <c r="R411" s="1061"/>
      <c r="S411" s="804"/>
    </row>
    <row r="412" spans="1:19" ht="27" customHeight="1" thickBot="1" x14ac:dyDescent="0.3">
      <c r="A412" s="1498"/>
      <c r="B412" s="921" t="s">
        <v>102</v>
      </c>
      <c r="C412" s="1030">
        <f>SUM(D412:G412)</f>
        <v>0</v>
      </c>
      <c r="D412" s="1031">
        <f>SUM(D407:D411)</f>
        <v>0</v>
      </c>
      <c r="E412" s="1031">
        <f t="shared" ref="E412:G412" si="390">SUM(E407:E411)</f>
        <v>0</v>
      </c>
      <c r="F412" s="1031">
        <f t="shared" si="390"/>
        <v>0</v>
      </c>
      <c r="G412" s="1032">
        <f t="shared" si="390"/>
        <v>0</v>
      </c>
      <c r="H412" s="1030">
        <f>SUM(I412:L412)</f>
        <v>0</v>
      </c>
      <c r="I412" s="1031">
        <f t="shared" ref="I412:L412" si="391">SUM(I407:I411)</f>
        <v>0</v>
      </c>
      <c r="J412" s="1031">
        <f t="shared" si="391"/>
        <v>0</v>
      </c>
      <c r="K412" s="1031">
        <f t="shared" si="391"/>
        <v>0</v>
      </c>
      <c r="L412" s="1032">
        <f t="shared" si="391"/>
        <v>0</v>
      </c>
      <c r="M412" s="1030">
        <f>SUM(N412:Q412)</f>
        <v>0</v>
      </c>
      <c r="N412" s="1031">
        <f t="shared" ref="N412:Q412" si="392">SUM(N407:N411)</f>
        <v>0</v>
      </c>
      <c r="O412" s="1031">
        <f t="shared" si="392"/>
        <v>0</v>
      </c>
      <c r="P412" s="1031">
        <f t="shared" si="392"/>
        <v>0</v>
      </c>
      <c r="Q412" s="1032">
        <f t="shared" si="392"/>
        <v>0</v>
      </c>
      <c r="R412" s="1499"/>
      <c r="S412" s="804"/>
    </row>
    <row r="413" spans="1:19" ht="30.75" customHeight="1" thickBot="1" x14ac:dyDescent="0.3">
      <c r="A413" s="1562" t="s">
        <v>511</v>
      </c>
      <c r="B413" s="1563"/>
      <c r="C413" s="1563"/>
      <c r="D413" s="1563"/>
      <c r="E413" s="1563"/>
      <c r="F413" s="1563"/>
      <c r="G413" s="1563"/>
      <c r="H413" s="1563"/>
      <c r="I413" s="1563"/>
      <c r="J413" s="1563"/>
      <c r="K413" s="1563"/>
      <c r="L413" s="1563"/>
      <c r="M413" s="1563"/>
      <c r="N413" s="1563"/>
      <c r="O413" s="1563"/>
      <c r="P413" s="1563"/>
      <c r="Q413" s="1563"/>
      <c r="R413" s="1564"/>
      <c r="S413" s="1375"/>
    </row>
    <row r="414" spans="1:19" x14ac:dyDescent="0.25">
      <c r="A414" s="1086">
        <v>1</v>
      </c>
      <c r="B414" s="1094" t="s">
        <v>215</v>
      </c>
      <c r="C414" s="1312">
        <f t="shared" ref="C414:C438" si="393">SUM(D414:G414)</f>
        <v>0</v>
      </c>
      <c r="D414" s="1313">
        <f>SUM(D415:D430)</f>
        <v>0</v>
      </c>
      <c r="E414" s="1313">
        <f t="shared" ref="E414:G414" si="394">SUM(E415:E430)</f>
        <v>0</v>
      </c>
      <c r="F414" s="1313">
        <f t="shared" si="394"/>
        <v>0</v>
      </c>
      <c r="G414" s="1314">
        <f t="shared" si="394"/>
        <v>0</v>
      </c>
      <c r="H414" s="1312">
        <f>SUM(I414:L414)</f>
        <v>0</v>
      </c>
      <c r="I414" s="1313">
        <f t="shared" ref="I414:L414" si="395">SUM(I415:I430)</f>
        <v>0</v>
      </c>
      <c r="J414" s="1313">
        <f t="shared" si="395"/>
        <v>0</v>
      </c>
      <c r="K414" s="1313">
        <f t="shared" si="395"/>
        <v>0</v>
      </c>
      <c r="L414" s="1314">
        <f t="shared" si="395"/>
        <v>0</v>
      </c>
      <c r="M414" s="1312">
        <f t="shared" ref="M414:M437" si="396">SUM(N414:Q414)</f>
        <v>0</v>
      </c>
      <c r="N414" s="1313">
        <f t="shared" ref="N414:Q414" si="397">SUM(N415:N430)</f>
        <v>0</v>
      </c>
      <c r="O414" s="1313">
        <f t="shared" si="397"/>
        <v>0</v>
      </c>
      <c r="P414" s="1313">
        <f t="shared" si="397"/>
        <v>0</v>
      </c>
      <c r="Q414" s="1314">
        <f t="shared" si="397"/>
        <v>0</v>
      </c>
      <c r="R414" s="1060"/>
      <c r="S414" s="804"/>
    </row>
    <row r="415" spans="1:19" ht="36" x14ac:dyDescent="0.25">
      <c r="A415" s="774" t="s">
        <v>26</v>
      </c>
      <c r="B415" s="1095" t="s">
        <v>512</v>
      </c>
      <c r="C415" s="1308">
        <f t="shared" si="393"/>
        <v>0</v>
      </c>
      <c r="D415" s="1309">
        <v>0</v>
      </c>
      <c r="E415" s="1309">
        <v>0</v>
      </c>
      <c r="F415" s="1309">
        <v>0</v>
      </c>
      <c r="G415" s="1310">
        <v>0</v>
      </c>
      <c r="H415" s="1308">
        <f t="shared" ref="H415:H438" si="398">SUM(I415:L415)</f>
        <v>0</v>
      </c>
      <c r="I415" s="1309">
        <v>0</v>
      </c>
      <c r="J415" s="1309">
        <v>0</v>
      </c>
      <c r="K415" s="1309">
        <v>0</v>
      </c>
      <c r="L415" s="1310">
        <v>0</v>
      </c>
      <c r="M415" s="1308">
        <f t="shared" si="396"/>
        <v>0</v>
      </c>
      <c r="N415" s="1309">
        <v>0</v>
      </c>
      <c r="O415" s="1309">
        <v>0</v>
      </c>
      <c r="P415" s="1309">
        <v>0</v>
      </c>
      <c r="Q415" s="1310">
        <v>0</v>
      </c>
      <c r="R415" s="1061"/>
      <c r="S415" s="804"/>
    </row>
    <row r="416" spans="1:19" ht="24" x14ac:dyDescent="0.25">
      <c r="A416" s="774" t="s">
        <v>27</v>
      </c>
      <c r="B416" s="1095" t="s">
        <v>513</v>
      </c>
      <c r="C416" s="1308">
        <f t="shared" si="393"/>
        <v>0</v>
      </c>
      <c r="D416" s="1309">
        <v>0</v>
      </c>
      <c r="E416" s="1309">
        <v>0</v>
      </c>
      <c r="F416" s="1309">
        <v>0</v>
      </c>
      <c r="G416" s="1310">
        <v>0</v>
      </c>
      <c r="H416" s="1308">
        <v>0</v>
      </c>
      <c r="I416" s="1309">
        <v>0</v>
      </c>
      <c r="J416" s="1309">
        <v>0</v>
      </c>
      <c r="K416" s="1309">
        <v>0</v>
      </c>
      <c r="L416" s="1310">
        <v>0</v>
      </c>
      <c r="M416" s="1308">
        <f t="shared" si="396"/>
        <v>0</v>
      </c>
      <c r="N416" s="1309">
        <v>0</v>
      </c>
      <c r="O416" s="1309">
        <v>0</v>
      </c>
      <c r="P416" s="1309">
        <v>0</v>
      </c>
      <c r="Q416" s="1310">
        <v>0</v>
      </c>
      <c r="R416" s="1061"/>
      <c r="S416" s="804"/>
    </row>
    <row r="417" spans="1:19" ht="36" x14ac:dyDescent="0.25">
      <c r="A417" s="774" t="s">
        <v>28</v>
      </c>
      <c r="B417" s="1095" t="s">
        <v>514</v>
      </c>
      <c r="C417" s="1308">
        <f t="shared" si="393"/>
        <v>0</v>
      </c>
      <c r="D417" s="1309">
        <v>0</v>
      </c>
      <c r="E417" s="1309">
        <v>0</v>
      </c>
      <c r="F417" s="1309">
        <v>0</v>
      </c>
      <c r="G417" s="1310">
        <v>0</v>
      </c>
      <c r="H417" s="1308">
        <f t="shared" si="398"/>
        <v>0</v>
      </c>
      <c r="I417" s="1309">
        <v>0</v>
      </c>
      <c r="J417" s="1309">
        <v>0</v>
      </c>
      <c r="K417" s="1309">
        <v>0</v>
      </c>
      <c r="L417" s="1310">
        <v>0</v>
      </c>
      <c r="M417" s="1308">
        <f t="shared" si="396"/>
        <v>0</v>
      </c>
      <c r="N417" s="1309">
        <v>0</v>
      </c>
      <c r="O417" s="1309">
        <v>0</v>
      </c>
      <c r="P417" s="1309">
        <v>0</v>
      </c>
      <c r="Q417" s="1310">
        <v>0</v>
      </c>
      <c r="R417" s="1061"/>
      <c r="S417" s="804"/>
    </row>
    <row r="418" spans="1:19" ht="48" x14ac:dyDescent="0.25">
      <c r="A418" s="774" t="s">
        <v>29</v>
      </c>
      <c r="B418" s="1095" t="s">
        <v>515</v>
      </c>
      <c r="C418" s="1308">
        <f t="shared" si="393"/>
        <v>0</v>
      </c>
      <c r="D418" s="1309">
        <v>0</v>
      </c>
      <c r="E418" s="1309">
        <v>0</v>
      </c>
      <c r="F418" s="1309">
        <v>0</v>
      </c>
      <c r="G418" s="1310">
        <v>0</v>
      </c>
      <c r="H418" s="1308">
        <f t="shared" si="398"/>
        <v>0</v>
      </c>
      <c r="I418" s="1309">
        <v>0</v>
      </c>
      <c r="J418" s="1309">
        <v>0</v>
      </c>
      <c r="K418" s="1309">
        <v>0</v>
      </c>
      <c r="L418" s="1310">
        <v>0</v>
      </c>
      <c r="M418" s="1308">
        <f t="shared" si="396"/>
        <v>0</v>
      </c>
      <c r="N418" s="1309">
        <v>0</v>
      </c>
      <c r="O418" s="1309">
        <v>0</v>
      </c>
      <c r="P418" s="1309">
        <v>0</v>
      </c>
      <c r="Q418" s="1310">
        <v>0</v>
      </c>
      <c r="R418" s="1061"/>
      <c r="S418" s="804"/>
    </row>
    <row r="419" spans="1:19" ht="48" x14ac:dyDescent="0.25">
      <c r="A419" s="774" t="s">
        <v>30</v>
      </c>
      <c r="B419" s="1095" t="s">
        <v>516</v>
      </c>
      <c r="C419" s="1308">
        <f t="shared" si="393"/>
        <v>0</v>
      </c>
      <c r="D419" s="1309">
        <v>0</v>
      </c>
      <c r="E419" s="1309">
        <v>0</v>
      </c>
      <c r="F419" s="1309">
        <v>0</v>
      </c>
      <c r="G419" s="1310">
        <v>0</v>
      </c>
      <c r="H419" s="1308">
        <f t="shared" si="398"/>
        <v>0</v>
      </c>
      <c r="I419" s="1309">
        <v>0</v>
      </c>
      <c r="J419" s="1309">
        <v>0</v>
      </c>
      <c r="K419" s="1309">
        <v>0</v>
      </c>
      <c r="L419" s="1310">
        <v>0</v>
      </c>
      <c r="M419" s="1308">
        <f t="shared" si="396"/>
        <v>0</v>
      </c>
      <c r="N419" s="1309">
        <v>0</v>
      </c>
      <c r="O419" s="1309">
        <v>0</v>
      </c>
      <c r="P419" s="1309">
        <v>0</v>
      </c>
      <c r="Q419" s="1310">
        <v>0</v>
      </c>
      <c r="R419" s="1061"/>
      <c r="S419" s="804"/>
    </row>
    <row r="420" spans="1:19" ht="24" x14ac:dyDescent="0.25">
      <c r="A420" s="774" t="s">
        <v>501</v>
      </c>
      <c r="B420" s="1095" t="s">
        <v>517</v>
      </c>
      <c r="C420" s="1308">
        <f t="shared" si="393"/>
        <v>0</v>
      </c>
      <c r="D420" s="1309">
        <v>0</v>
      </c>
      <c r="E420" s="1309">
        <v>0</v>
      </c>
      <c r="F420" s="1309">
        <v>0</v>
      </c>
      <c r="G420" s="1310">
        <v>0</v>
      </c>
      <c r="H420" s="1308">
        <f t="shared" si="398"/>
        <v>0</v>
      </c>
      <c r="I420" s="1309">
        <v>0</v>
      </c>
      <c r="J420" s="1309">
        <v>0</v>
      </c>
      <c r="K420" s="1309">
        <v>0</v>
      </c>
      <c r="L420" s="1310">
        <v>0</v>
      </c>
      <c r="M420" s="1308">
        <f t="shared" si="396"/>
        <v>0</v>
      </c>
      <c r="N420" s="1309">
        <v>0</v>
      </c>
      <c r="O420" s="1309">
        <v>0</v>
      </c>
      <c r="P420" s="1309">
        <v>0</v>
      </c>
      <c r="Q420" s="1310">
        <v>0</v>
      </c>
      <c r="R420" s="1061"/>
      <c r="S420" s="804"/>
    </row>
    <row r="421" spans="1:19" ht="36" x14ac:dyDescent="0.25">
      <c r="A421" s="774" t="s">
        <v>400</v>
      </c>
      <c r="B421" s="1095" t="s">
        <v>518</v>
      </c>
      <c r="C421" s="1308">
        <f t="shared" si="393"/>
        <v>0</v>
      </c>
      <c r="D421" s="1309">
        <v>0</v>
      </c>
      <c r="E421" s="1309">
        <v>0</v>
      </c>
      <c r="F421" s="1309">
        <v>0</v>
      </c>
      <c r="G421" s="1310">
        <v>0</v>
      </c>
      <c r="H421" s="1308">
        <f t="shared" si="398"/>
        <v>0</v>
      </c>
      <c r="I421" s="1309">
        <v>0</v>
      </c>
      <c r="J421" s="1309">
        <v>0</v>
      </c>
      <c r="K421" s="1309">
        <v>0</v>
      </c>
      <c r="L421" s="1310">
        <v>0</v>
      </c>
      <c r="M421" s="1308">
        <f t="shared" si="396"/>
        <v>0</v>
      </c>
      <c r="N421" s="1309">
        <v>0</v>
      </c>
      <c r="O421" s="1309">
        <v>0</v>
      </c>
      <c r="P421" s="1309">
        <v>0</v>
      </c>
      <c r="Q421" s="1310">
        <v>0</v>
      </c>
      <c r="R421" s="1061"/>
      <c r="S421" s="804"/>
    </row>
    <row r="422" spans="1:19" ht="24" x14ac:dyDescent="0.25">
      <c r="A422" s="774" t="s">
        <v>533</v>
      </c>
      <c r="B422" s="1095" t="s">
        <v>519</v>
      </c>
      <c r="C422" s="1308">
        <f t="shared" si="393"/>
        <v>0</v>
      </c>
      <c r="D422" s="1309">
        <v>0</v>
      </c>
      <c r="E422" s="1309">
        <v>0</v>
      </c>
      <c r="F422" s="1309">
        <v>0</v>
      </c>
      <c r="G422" s="1310">
        <v>0</v>
      </c>
      <c r="H422" s="1308">
        <f t="shared" si="398"/>
        <v>0</v>
      </c>
      <c r="I422" s="1309">
        <v>0</v>
      </c>
      <c r="J422" s="1309">
        <v>0</v>
      </c>
      <c r="K422" s="1309">
        <v>0</v>
      </c>
      <c r="L422" s="1310">
        <v>0</v>
      </c>
      <c r="M422" s="1308">
        <f t="shared" si="396"/>
        <v>0</v>
      </c>
      <c r="N422" s="1309">
        <v>0</v>
      </c>
      <c r="O422" s="1309">
        <v>0</v>
      </c>
      <c r="P422" s="1309">
        <v>0</v>
      </c>
      <c r="Q422" s="1310">
        <v>0</v>
      </c>
      <c r="R422" s="1061"/>
      <c r="S422" s="804"/>
    </row>
    <row r="423" spans="1:19" ht="24" x14ac:dyDescent="0.25">
      <c r="A423" s="774" t="s">
        <v>534</v>
      </c>
      <c r="B423" s="1095" t="s">
        <v>520</v>
      </c>
      <c r="C423" s="1308">
        <f t="shared" si="393"/>
        <v>0</v>
      </c>
      <c r="D423" s="1309">
        <v>0</v>
      </c>
      <c r="E423" s="1309">
        <v>0</v>
      </c>
      <c r="F423" s="1309">
        <v>0</v>
      </c>
      <c r="G423" s="1310">
        <v>0</v>
      </c>
      <c r="H423" s="1308">
        <f t="shared" si="398"/>
        <v>0</v>
      </c>
      <c r="I423" s="1309">
        <v>0</v>
      </c>
      <c r="J423" s="1309">
        <v>0</v>
      </c>
      <c r="K423" s="1309">
        <v>0</v>
      </c>
      <c r="L423" s="1310">
        <v>0</v>
      </c>
      <c r="M423" s="1308">
        <f t="shared" si="396"/>
        <v>0</v>
      </c>
      <c r="N423" s="1309">
        <v>0</v>
      </c>
      <c r="O423" s="1309">
        <v>0</v>
      </c>
      <c r="P423" s="1309">
        <v>0</v>
      </c>
      <c r="Q423" s="1310">
        <v>0</v>
      </c>
      <c r="R423" s="1061"/>
      <c r="S423" s="804"/>
    </row>
    <row r="424" spans="1:19" ht="24" x14ac:dyDescent="0.25">
      <c r="A424" s="774" t="s">
        <v>535</v>
      </c>
      <c r="B424" s="1095" t="s">
        <v>521</v>
      </c>
      <c r="C424" s="1308">
        <f t="shared" si="393"/>
        <v>0</v>
      </c>
      <c r="D424" s="1309">
        <v>0</v>
      </c>
      <c r="E424" s="1309">
        <v>0</v>
      </c>
      <c r="F424" s="1309">
        <v>0</v>
      </c>
      <c r="G424" s="1310">
        <v>0</v>
      </c>
      <c r="H424" s="1308">
        <f t="shared" si="398"/>
        <v>0</v>
      </c>
      <c r="I424" s="1309">
        <v>0</v>
      </c>
      <c r="J424" s="1309">
        <v>0</v>
      </c>
      <c r="K424" s="1309">
        <v>0</v>
      </c>
      <c r="L424" s="1310">
        <v>0</v>
      </c>
      <c r="M424" s="1308">
        <f t="shared" si="396"/>
        <v>0</v>
      </c>
      <c r="N424" s="1309">
        <v>0</v>
      </c>
      <c r="O424" s="1309">
        <v>0</v>
      </c>
      <c r="P424" s="1309">
        <v>0</v>
      </c>
      <c r="Q424" s="1310">
        <v>0</v>
      </c>
      <c r="R424" s="1061"/>
      <c r="S424" s="804"/>
    </row>
    <row r="425" spans="1:19" ht="24" x14ac:dyDescent="0.25">
      <c r="A425" s="774" t="s">
        <v>536</v>
      </c>
      <c r="B425" s="1095" t="s">
        <v>522</v>
      </c>
      <c r="C425" s="1308">
        <f t="shared" si="393"/>
        <v>0</v>
      </c>
      <c r="D425" s="1309">
        <v>0</v>
      </c>
      <c r="E425" s="1309">
        <v>0</v>
      </c>
      <c r="F425" s="1309">
        <v>0</v>
      </c>
      <c r="G425" s="1310">
        <v>0</v>
      </c>
      <c r="H425" s="1308">
        <f t="shared" si="398"/>
        <v>0</v>
      </c>
      <c r="I425" s="1309">
        <v>0</v>
      </c>
      <c r="J425" s="1309">
        <v>0</v>
      </c>
      <c r="K425" s="1309">
        <v>0</v>
      </c>
      <c r="L425" s="1310">
        <v>0</v>
      </c>
      <c r="M425" s="1308">
        <f t="shared" si="396"/>
        <v>0</v>
      </c>
      <c r="N425" s="1309">
        <v>0</v>
      </c>
      <c r="O425" s="1309">
        <v>0</v>
      </c>
      <c r="P425" s="1309">
        <v>0</v>
      </c>
      <c r="Q425" s="1310">
        <v>0</v>
      </c>
      <c r="R425" s="1061"/>
      <c r="S425" s="804"/>
    </row>
    <row r="426" spans="1:19" ht="48" x14ac:dyDescent="0.25">
      <c r="A426" s="774" t="s">
        <v>537</v>
      </c>
      <c r="B426" s="1095" t="s">
        <v>523</v>
      </c>
      <c r="C426" s="1308">
        <f t="shared" si="393"/>
        <v>0</v>
      </c>
      <c r="D426" s="1309">
        <v>0</v>
      </c>
      <c r="E426" s="1309">
        <v>0</v>
      </c>
      <c r="F426" s="1309">
        <v>0</v>
      </c>
      <c r="G426" s="1310">
        <v>0</v>
      </c>
      <c r="H426" s="1308">
        <f t="shared" si="398"/>
        <v>0</v>
      </c>
      <c r="I426" s="1309">
        <v>0</v>
      </c>
      <c r="J426" s="1309">
        <v>0</v>
      </c>
      <c r="K426" s="1309">
        <v>0</v>
      </c>
      <c r="L426" s="1310">
        <v>0</v>
      </c>
      <c r="M426" s="1308">
        <f t="shared" si="396"/>
        <v>0</v>
      </c>
      <c r="N426" s="1309">
        <v>0</v>
      </c>
      <c r="O426" s="1309">
        <v>0</v>
      </c>
      <c r="P426" s="1309">
        <v>0</v>
      </c>
      <c r="Q426" s="1310">
        <v>0</v>
      </c>
      <c r="R426" s="1061"/>
      <c r="S426" s="804"/>
    </row>
    <row r="427" spans="1:19" ht="48" x14ac:dyDescent="0.25">
      <c r="A427" s="774" t="s">
        <v>538</v>
      </c>
      <c r="B427" s="1095" t="s">
        <v>524</v>
      </c>
      <c r="C427" s="1308">
        <f t="shared" si="393"/>
        <v>0</v>
      </c>
      <c r="D427" s="1309">
        <v>0</v>
      </c>
      <c r="E427" s="1309">
        <v>0</v>
      </c>
      <c r="F427" s="1309">
        <v>0</v>
      </c>
      <c r="G427" s="1310">
        <v>0</v>
      </c>
      <c r="H427" s="1308">
        <v>0</v>
      </c>
      <c r="I427" s="1309">
        <v>0</v>
      </c>
      <c r="J427" s="1309">
        <v>0</v>
      </c>
      <c r="K427" s="1309">
        <v>0</v>
      </c>
      <c r="L427" s="1310">
        <v>0</v>
      </c>
      <c r="M427" s="1308">
        <f t="shared" si="396"/>
        <v>0</v>
      </c>
      <c r="N427" s="1309">
        <v>0</v>
      </c>
      <c r="O427" s="1309">
        <v>0</v>
      </c>
      <c r="P427" s="1309">
        <v>0</v>
      </c>
      <c r="Q427" s="1310">
        <v>0</v>
      </c>
      <c r="R427" s="1061"/>
      <c r="S427" s="804"/>
    </row>
    <row r="428" spans="1:19" ht="120" x14ac:dyDescent="0.25">
      <c r="A428" s="774" t="s">
        <v>539</v>
      </c>
      <c r="B428" s="1096" t="s">
        <v>525</v>
      </c>
      <c r="C428" s="1308">
        <f t="shared" si="393"/>
        <v>0</v>
      </c>
      <c r="D428" s="1309">
        <v>0</v>
      </c>
      <c r="E428" s="1309">
        <v>0</v>
      </c>
      <c r="F428" s="1309">
        <v>0</v>
      </c>
      <c r="G428" s="1310">
        <v>0</v>
      </c>
      <c r="H428" s="1308">
        <f t="shared" si="398"/>
        <v>0</v>
      </c>
      <c r="I428" s="1309">
        <v>0</v>
      </c>
      <c r="J428" s="1309">
        <v>0</v>
      </c>
      <c r="K428" s="1309">
        <v>0</v>
      </c>
      <c r="L428" s="1310">
        <v>0</v>
      </c>
      <c r="M428" s="1308">
        <f t="shared" si="396"/>
        <v>0</v>
      </c>
      <c r="N428" s="1309">
        <v>0</v>
      </c>
      <c r="O428" s="1309">
        <v>0</v>
      </c>
      <c r="P428" s="1309">
        <v>0</v>
      </c>
      <c r="Q428" s="1310">
        <v>0</v>
      </c>
      <c r="R428" s="1061"/>
      <c r="S428" s="804"/>
    </row>
    <row r="429" spans="1:19" ht="96" x14ac:dyDescent="0.25">
      <c r="A429" s="774" t="s">
        <v>540</v>
      </c>
      <c r="B429" s="1095" t="s">
        <v>526</v>
      </c>
      <c r="C429" s="1308">
        <f t="shared" si="393"/>
        <v>0</v>
      </c>
      <c r="D429" s="1309">
        <v>0</v>
      </c>
      <c r="E429" s="1309">
        <v>0</v>
      </c>
      <c r="F429" s="1309">
        <v>0</v>
      </c>
      <c r="G429" s="1310">
        <v>0</v>
      </c>
      <c r="H429" s="1308">
        <f t="shared" si="398"/>
        <v>0</v>
      </c>
      <c r="I429" s="1309">
        <v>0</v>
      </c>
      <c r="J429" s="1309">
        <v>0</v>
      </c>
      <c r="K429" s="1309">
        <v>0</v>
      </c>
      <c r="L429" s="1310">
        <v>0</v>
      </c>
      <c r="M429" s="1308">
        <f t="shared" si="396"/>
        <v>0</v>
      </c>
      <c r="N429" s="1309">
        <v>0</v>
      </c>
      <c r="O429" s="1309">
        <v>0</v>
      </c>
      <c r="P429" s="1309">
        <v>0</v>
      </c>
      <c r="Q429" s="1310">
        <v>0</v>
      </c>
      <c r="R429" s="1061"/>
      <c r="S429" s="804"/>
    </row>
    <row r="430" spans="1:19" ht="108" x14ac:dyDescent="0.25">
      <c r="A430" s="774" t="s">
        <v>541</v>
      </c>
      <c r="B430" s="1096" t="s">
        <v>527</v>
      </c>
      <c r="C430" s="1308">
        <f t="shared" si="393"/>
        <v>0</v>
      </c>
      <c r="D430" s="1309">
        <v>0</v>
      </c>
      <c r="E430" s="1309">
        <v>0</v>
      </c>
      <c r="F430" s="1309">
        <v>0</v>
      </c>
      <c r="G430" s="1310">
        <v>0</v>
      </c>
      <c r="H430" s="1308">
        <f t="shared" si="398"/>
        <v>0</v>
      </c>
      <c r="I430" s="1309">
        <v>0</v>
      </c>
      <c r="J430" s="1309">
        <v>0</v>
      </c>
      <c r="K430" s="1309">
        <v>0</v>
      </c>
      <c r="L430" s="1310">
        <v>0</v>
      </c>
      <c r="M430" s="1308">
        <f t="shared" si="396"/>
        <v>0</v>
      </c>
      <c r="N430" s="1309">
        <v>0</v>
      </c>
      <c r="O430" s="1309">
        <v>0</v>
      </c>
      <c r="P430" s="1309">
        <v>0</v>
      </c>
      <c r="Q430" s="1310">
        <v>0</v>
      </c>
      <c r="R430" s="1061"/>
      <c r="S430" s="804"/>
    </row>
    <row r="431" spans="1:19" x14ac:dyDescent="0.25">
      <c r="A431" s="774">
        <v>2</v>
      </c>
      <c r="B431" s="1097" t="s">
        <v>216</v>
      </c>
      <c r="C431" s="1315">
        <f t="shared" si="393"/>
        <v>0</v>
      </c>
      <c r="D431" s="1272">
        <f>SUM(D432:D437)</f>
        <v>0</v>
      </c>
      <c r="E431" s="1272">
        <f t="shared" ref="E431:G431" si="399">SUM(E432:E437)</f>
        <v>0</v>
      </c>
      <c r="F431" s="1272">
        <f t="shared" si="399"/>
        <v>0</v>
      </c>
      <c r="G431" s="1273">
        <f t="shared" si="399"/>
        <v>0</v>
      </c>
      <c r="H431" s="1315">
        <f t="shared" si="398"/>
        <v>0</v>
      </c>
      <c r="I431" s="1272">
        <f t="shared" ref="I431:Q431" si="400">SUM(I432:I437)</f>
        <v>0</v>
      </c>
      <c r="J431" s="1272">
        <f t="shared" si="400"/>
        <v>0</v>
      </c>
      <c r="K431" s="1272">
        <f t="shared" si="400"/>
        <v>0</v>
      </c>
      <c r="L431" s="1273">
        <f t="shared" si="400"/>
        <v>0</v>
      </c>
      <c r="M431" s="1315">
        <f t="shared" si="396"/>
        <v>0</v>
      </c>
      <c r="N431" s="1272">
        <f t="shared" si="400"/>
        <v>0</v>
      </c>
      <c r="O431" s="1272">
        <f t="shared" si="400"/>
        <v>0</v>
      </c>
      <c r="P431" s="1272">
        <f t="shared" si="400"/>
        <v>0</v>
      </c>
      <c r="Q431" s="1273">
        <f t="shared" si="400"/>
        <v>0</v>
      </c>
      <c r="R431" s="1061"/>
      <c r="S431" s="804"/>
    </row>
    <row r="432" spans="1:19" ht="48" x14ac:dyDescent="0.25">
      <c r="A432" s="774" t="s">
        <v>34</v>
      </c>
      <c r="B432" s="1095" t="s">
        <v>528</v>
      </c>
      <c r="C432" s="1308">
        <f t="shared" si="393"/>
        <v>0</v>
      </c>
      <c r="D432" s="1309">
        <v>0</v>
      </c>
      <c r="E432" s="1309">
        <v>0</v>
      </c>
      <c r="F432" s="1309">
        <v>0</v>
      </c>
      <c r="G432" s="1310">
        <v>0</v>
      </c>
      <c r="H432" s="1308">
        <f t="shared" si="398"/>
        <v>0</v>
      </c>
      <c r="I432" s="1309">
        <v>0</v>
      </c>
      <c r="J432" s="1309">
        <v>0</v>
      </c>
      <c r="K432" s="1309">
        <v>0</v>
      </c>
      <c r="L432" s="1310">
        <v>0</v>
      </c>
      <c r="M432" s="1308">
        <f t="shared" si="396"/>
        <v>0</v>
      </c>
      <c r="N432" s="1309">
        <v>0</v>
      </c>
      <c r="O432" s="1309">
        <v>0</v>
      </c>
      <c r="P432" s="1309">
        <v>0</v>
      </c>
      <c r="Q432" s="1310">
        <v>0</v>
      </c>
      <c r="R432" s="1061"/>
      <c r="S432" s="804"/>
    </row>
    <row r="433" spans="1:19" ht="96" x14ac:dyDescent="0.25">
      <c r="A433" s="774" t="s">
        <v>115</v>
      </c>
      <c r="B433" s="1095" t="s">
        <v>526</v>
      </c>
      <c r="C433" s="1308">
        <f t="shared" si="393"/>
        <v>0</v>
      </c>
      <c r="D433" s="1309">
        <v>0</v>
      </c>
      <c r="E433" s="1309">
        <v>0</v>
      </c>
      <c r="F433" s="1309">
        <v>0</v>
      </c>
      <c r="G433" s="1310">
        <v>0</v>
      </c>
      <c r="H433" s="1308">
        <f t="shared" si="398"/>
        <v>0</v>
      </c>
      <c r="I433" s="1309">
        <v>0</v>
      </c>
      <c r="J433" s="1309">
        <v>0</v>
      </c>
      <c r="K433" s="1309">
        <v>0</v>
      </c>
      <c r="L433" s="1310">
        <v>0</v>
      </c>
      <c r="M433" s="1308">
        <f t="shared" si="396"/>
        <v>0</v>
      </c>
      <c r="N433" s="1309">
        <v>0</v>
      </c>
      <c r="O433" s="1309">
        <v>0</v>
      </c>
      <c r="P433" s="1309">
        <v>0</v>
      </c>
      <c r="Q433" s="1310">
        <v>0</v>
      </c>
      <c r="R433" s="1061"/>
      <c r="S433" s="804"/>
    </row>
    <row r="434" spans="1:19" ht="24" x14ac:dyDescent="0.25">
      <c r="A434" s="774" t="s">
        <v>116</v>
      </c>
      <c r="B434" s="1095" t="s">
        <v>529</v>
      </c>
      <c r="C434" s="1308">
        <f t="shared" si="393"/>
        <v>0</v>
      </c>
      <c r="D434" s="1309">
        <v>0</v>
      </c>
      <c r="E434" s="1309">
        <v>0</v>
      </c>
      <c r="F434" s="1309">
        <v>0</v>
      </c>
      <c r="G434" s="1310">
        <v>0</v>
      </c>
      <c r="H434" s="1308">
        <f t="shared" si="398"/>
        <v>0</v>
      </c>
      <c r="I434" s="1309">
        <v>0</v>
      </c>
      <c r="J434" s="1309">
        <v>0</v>
      </c>
      <c r="K434" s="1309">
        <v>0</v>
      </c>
      <c r="L434" s="1310">
        <v>0</v>
      </c>
      <c r="M434" s="1308">
        <f t="shared" si="396"/>
        <v>0</v>
      </c>
      <c r="N434" s="1309">
        <v>0</v>
      </c>
      <c r="O434" s="1309">
        <v>0</v>
      </c>
      <c r="P434" s="1309">
        <v>0</v>
      </c>
      <c r="Q434" s="1310">
        <v>0</v>
      </c>
      <c r="R434" s="1061"/>
      <c r="S434" s="804"/>
    </row>
    <row r="435" spans="1:19" ht="24" x14ac:dyDescent="0.25">
      <c r="A435" s="1324" t="s">
        <v>405</v>
      </c>
      <c r="B435" s="1095" t="s">
        <v>530</v>
      </c>
      <c r="C435" s="1308">
        <f t="shared" si="393"/>
        <v>0</v>
      </c>
      <c r="D435" s="1309">
        <v>0</v>
      </c>
      <c r="E435" s="1309">
        <v>0</v>
      </c>
      <c r="F435" s="1309">
        <v>0</v>
      </c>
      <c r="G435" s="1310">
        <v>0</v>
      </c>
      <c r="H435" s="1308">
        <f t="shared" si="398"/>
        <v>0</v>
      </c>
      <c r="I435" s="1309">
        <v>0</v>
      </c>
      <c r="J435" s="1309">
        <v>0</v>
      </c>
      <c r="K435" s="1309">
        <v>0</v>
      </c>
      <c r="L435" s="1310">
        <v>0</v>
      </c>
      <c r="M435" s="1308">
        <f t="shared" si="396"/>
        <v>0</v>
      </c>
      <c r="N435" s="1309">
        <v>0</v>
      </c>
      <c r="O435" s="1309">
        <v>0</v>
      </c>
      <c r="P435" s="1309">
        <v>0</v>
      </c>
      <c r="Q435" s="1310">
        <v>0</v>
      </c>
      <c r="R435" s="1061"/>
      <c r="S435" s="804"/>
    </row>
    <row r="436" spans="1:19" ht="24" x14ac:dyDescent="0.25">
      <c r="A436" s="774" t="s">
        <v>406</v>
      </c>
      <c r="B436" s="1095" t="s">
        <v>531</v>
      </c>
      <c r="C436" s="1308">
        <f t="shared" si="393"/>
        <v>0</v>
      </c>
      <c r="D436" s="1309">
        <v>0</v>
      </c>
      <c r="E436" s="1309">
        <v>0</v>
      </c>
      <c r="F436" s="1309">
        <v>0</v>
      </c>
      <c r="G436" s="1310">
        <v>0</v>
      </c>
      <c r="H436" s="1308">
        <f t="shared" si="398"/>
        <v>0</v>
      </c>
      <c r="I436" s="1309">
        <v>0</v>
      </c>
      <c r="J436" s="1309">
        <v>0</v>
      </c>
      <c r="K436" s="1309">
        <v>0</v>
      </c>
      <c r="L436" s="1310">
        <v>0</v>
      </c>
      <c r="M436" s="1308">
        <f t="shared" si="396"/>
        <v>0</v>
      </c>
      <c r="N436" s="1309">
        <v>0</v>
      </c>
      <c r="O436" s="1309">
        <v>0</v>
      </c>
      <c r="P436" s="1309">
        <v>0</v>
      </c>
      <c r="Q436" s="1310">
        <v>0</v>
      </c>
      <c r="R436" s="1061"/>
      <c r="S436" s="804"/>
    </row>
    <row r="437" spans="1:19" ht="24" x14ac:dyDescent="0.25">
      <c r="A437" s="774" t="s">
        <v>407</v>
      </c>
      <c r="B437" s="1095" t="s">
        <v>532</v>
      </c>
      <c r="C437" s="1308">
        <f t="shared" si="393"/>
        <v>0</v>
      </c>
      <c r="D437" s="1309">
        <v>0</v>
      </c>
      <c r="E437" s="1309">
        <v>0</v>
      </c>
      <c r="F437" s="1309">
        <v>0</v>
      </c>
      <c r="G437" s="1310">
        <v>0</v>
      </c>
      <c r="H437" s="1308">
        <f t="shared" si="398"/>
        <v>0</v>
      </c>
      <c r="I437" s="1309">
        <v>0</v>
      </c>
      <c r="J437" s="1309">
        <v>0</v>
      </c>
      <c r="K437" s="1309">
        <v>0</v>
      </c>
      <c r="L437" s="1310">
        <v>0</v>
      </c>
      <c r="M437" s="1308">
        <f t="shared" si="396"/>
        <v>0</v>
      </c>
      <c r="N437" s="1309">
        <v>0</v>
      </c>
      <c r="O437" s="1309">
        <v>0</v>
      </c>
      <c r="P437" s="1309">
        <v>0</v>
      </c>
      <c r="Q437" s="1310">
        <v>0</v>
      </c>
      <c r="R437" s="1061"/>
      <c r="S437" s="804"/>
    </row>
    <row r="438" spans="1:19" ht="24" customHeight="1" thickBot="1" x14ac:dyDescent="0.3">
      <c r="A438" s="1087"/>
      <c r="B438" s="921" t="s">
        <v>102</v>
      </c>
      <c r="C438" s="1030">
        <f t="shared" si="393"/>
        <v>0</v>
      </c>
      <c r="D438" s="1031">
        <f>D414+D431</f>
        <v>0</v>
      </c>
      <c r="E438" s="1031">
        <f t="shared" ref="E438:G438" si="401">E414+E431</f>
        <v>0</v>
      </c>
      <c r="F438" s="1031">
        <f t="shared" si="401"/>
        <v>0</v>
      </c>
      <c r="G438" s="1032">
        <f t="shared" si="401"/>
        <v>0</v>
      </c>
      <c r="H438" s="1030">
        <f t="shared" si="398"/>
        <v>0</v>
      </c>
      <c r="I438" s="1031">
        <f t="shared" ref="I438:L438" si="402">I414+I431</f>
        <v>0</v>
      </c>
      <c r="J438" s="1031">
        <f t="shared" si="402"/>
        <v>0</v>
      </c>
      <c r="K438" s="1031">
        <f t="shared" si="402"/>
        <v>0</v>
      </c>
      <c r="L438" s="1032">
        <f t="shared" si="402"/>
        <v>0</v>
      </c>
      <c r="M438" s="1030">
        <f>SUM(N438:Q438)</f>
        <v>0</v>
      </c>
      <c r="N438" s="1031">
        <f t="shared" ref="N438:Q438" si="403">N414+N431</f>
        <v>0</v>
      </c>
      <c r="O438" s="1031">
        <f t="shared" si="403"/>
        <v>0</v>
      </c>
      <c r="P438" s="1031">
        <f t="shared" si="403"/>
        <v>0</v>
      </c>
      <c r="Q438" s="1032">
        <f t="shared" si="403"/>
        <v>0</v>
      </c>
      <c r="R438" s="1497"/>
      <c r="S438" s="804"/>
    </row>
    <row r="439" spans="1:19" ht="32.25" customHeight="1" thickBot="1" x14ac:dyDescent="0.3">
      <c r="A439" s="1092"/>
      <c r="B439" s="1093" t="s">
        <v>158</v>
      </c>
      <c r="C439" s="1323">
        <f>SUM(D439:G439)</f>
        <v>499420.41</v>
      </c>
      <c r="D439" s="1323">
        <f>D20+D125+D195+D205+D215+D222+D261+D295+D304+D321+D331+D351+D364+D382+D386+D390+D398+D405+D412+D438</f>
        <v>222065.85</v>
      </c>
      <c r="E439" s="1323">
        <f>E20+E125+E195+E205+E215+E222+E261+E295+E304+E321+E331+E351+E364+E382+E386+E390+E398+E405+E412+E438</f>
        <v>272114.38</v>
      </c>
      <c r="F439" s="1323">
        <f>F20+F125+F195+F205+F215+F222+F261+F295+F304+F321+F331+F351+F364+F382+F386+F390+F398+F405+F412+F438</f>
        <v>5240.18</v>
      </c>
      <c r="G439" s="1323">
        <f>G20+G125+G195+G205+G215+G222+G261+G295+G304+G321+G331+G351+G364+G382+G386+G390+G398+G405+G412+G438</f>
        <v>0</v>
      </c>
      <c r="H439" s="1323">
        <f>SUM(I439:L439)</f>
        <v>499420.41</v>
      </c>
      <c r="I439" s="1323">
        <f>I20+I125+I195+I205+I215+I222+I261+I295+I304+I321+I331+I351+I364+I382+I386+I390+I398+I405+I412+I438</f>
        <v>222065.85</v>
      </c>
      <c r="J439" s="1323">
        <f>J20+J125+J195+J205+J215+J222+J261+J295+J304+J321+J331+J351+J364+J382+J386+J390+J398+J405+J412+J438</f>
        <v>272114.38</v>
      </c>
      <c r="K439" s="1323">
        <f>K20+K125+K195+K205+K215+K222+K261+K295+K304+K321+K331+K351+K364+K382+K386+K390+K398+K405+K412+K438</f>
        <v>5240.18</v>
      </c>
      <c r="L439" s="1323">
        <f>L20+L125+L195+L205+L215+L222+L261+L295+L304+L321+L331+L351+L364+L382+L386+L390+L398+L405+L412+L438</f>
        <v>0</v>
      </c>
      <c r="M439" s="1323">
        <f>SUM(N439:Q439)</f>
        <v>474081.28999999992</v>
      </c>
      <c r="N439" s="1323">
        <f>N20+N125+N195+N205+N215+N222+N261+N295+N304+N321+N331+N351+N364+N382+N386+N390+N398+N405+N412+N438</f>
        <v>219067.59</v>
      </c>
      <c r="O439" s="1323">
        <f>O20+O125+O195+O205+O215+O222+O261+O295+O304+O321+O331+O351+O364+O382+O386+O390+O398+O405+O412+O438</f>
        <v>250506.34999999998</v>
      </c>
      <c r="P439" s="1323">
        <f>P20+P125+P195+P205+P215+P222+P261+P295+P304+P321+P331+P351+P364+P382+P386+P390+P398+P405+P412+P438</f>
        <v>4507.3500000000004</v>
      </c>
      <c r="Q439" s="1323">
        <f>Q20+Q125+Q195+Q205+Q215+Q222+Q261+Q295+Q304+Q321+Q331+Q351+Q364+Q382+Q386+Q390+Q398+Q405+Q412+Q438</f>
        <v>0</v>
      </c>
      <c r="R439" s="1098">
        <f>M439/C439*100</f>
        <v>94.926294662246562</v>
      </c>
      <c r="S439" s="804"/>
    </row>
    <row r="440" spans="1:19" ht="20.25" x14ac:dyDescent="0.3">
      <c r="C440" s="635"/>
      <c r="D440" s="622"/>
      <c r="E440" s="622"/>
      <c r="F440" s="622"/>
      <c r="G440" s="622"/>
      <c r="H440" s="622"/>
      <c r="I440" s="622"/>
      <c r="J440" s="622"/>
      <c r="K440" s="622"/>
      <c r="L440" s="622"/>
      <c r="M440" s="622"/>
      <c r="N440" s="622"/>
      <c r="O440" s="622"/>
      <c r="P440" s="622"/>
      <c r="Q440" s="622"/>
      <c r="R440" s="622"/>
      <c r="S440" s="804"/>
    </row>
    <row r="441" spans="1:19" ht="21" thickBot="1" x14ac:dyDescent="0.35">
      <c r="B441" t="s">
        <v>730</v>
      </c>
      <c r="C441" s="635"/>
      <c r="D441" s="622"/>
      <c r="E441" s="622"/>
      <c r="F441" s="622"/>
      <c r="G441" s="622"/>
      <c r="H441" s="622"/>
      <c r="I441" s="622"/>
      <c r="J441" s="622"/>
      <c r="K441" s="622"/>
      <c r="L441" s="622"/>
      <c r="M441" s="622"/>
      <c r="N441" s="622"/>
      <c r="O441" s="622"/>
      <c r="P441" s="622"/>
      <c r="Q441" s="622"/>
      <c r="R441" s="622"/>
      <c r="S441" s="804"/>
    </row>
    <row r="442" spans="1:19" x14ac:dyDescent="0.25">
      <c r="B442" s="890" t="s">
        <v>727</v>
      </c>
      <c r="C442" s="1477">
        <f>D442+E442+F442+G442</f>
        <v>22200.000000000004</v>
      </c>
      <c r="D442" s="1479"/>
      <c r="E442" s="1478">
        <f>E351</f>
        <v>22200.000000000004</v>
      </c>
      <c r="F442" s="1479"/>
      <c r="G442" s="1480"/>
      <c r="H442" s="1477">
        <f>I442+J442+K442+L442</f>
        <v>22200.000000000004</v>
      </c>
      <c r="I442" s="1479"/>
      <c r="J442" s="1478">
        <f>J351</f>
        <v>22200.000000000004</v>
      </c>
      <c r="K442" s="1478">
        <f t="shared" ref="K442:P442" si="404">K351</f>
        <v>0</v>
      </c>
      <c r="L442" s="1486">
        <f t="shared" si="404"/>
        <v>0</v>
      </c>
      <c r="M442" s="1477">
        <f>N442+O442+P442+Q442</f>
        <v>18897.3</v>
      </c>
      <c r="N442" s="1478"/>
      <c r="O442" s="1478">
        <f>O351</f>
        <v>18897.3</v>
      </c>
      <c r="P442" s="1478">
        <f t="shared" si="404"/>
        <v>0</v>
      </c>
      <c r="Q442" s="1479"/>
      <c r="R442" s="1480"/>
    </row>
    <row r="443" spans="1:19" x14ac:dyDescent="0.25">
      <c r="B443" s="891" t="s">
        <v>728</v>
      </c>
      <c r="C443" s="1481">
        <f>D443+E443+F443+G443</f>
        <v>2408.6999999999998</v>
      </c>
      <c r="D443" s="1475"/>
      <c r="E443" s="1475"/>
      <c r="F443" s="1476">
        <f>F176</f>
        <v>2408.6999999999998</v>
      </c>
      <c r="G443" s="1482"/>
      <c r="H443" s="1481">
        <f>I443+J443+K443+L443</f>
        <v>2408.6999999999998</v>
      </c>
      <c r="I443" s="1475"/>
      <c r="J443" s="1475"/>
      <c r="K443" s="1476">
        <f>K176</f>
        <v>2408.6999999999998</v>
      </c>
      <c r="L443" s="1482"/>
      <c r="M443" s="1481">
        <f>N443+O443+P443+Q443</f>
        <v>2064.15</v>
      </c>
      <c r="N443" s="1475"/>
      <c r="O443" s="1475"/>
      <c r="P443" s="1476">
        <f>P176</f>
        <v>2064.15</v>
      </c>
      <c r="Q443" s="1475"/>
      <c r="R443" s="1482"/>
    </row>
    <row r="444" spans="1:19" ht="33.75" customHeight="1" x14ac:dyDescent="0.25">
      <c r="B444" s="1487" t="s">
        <v>729</v>
      </c>
      <c r="C444" s="1489">
        <f>D444+E444+F444+G444</f>
        <v>474811.70999999996</v>
      </c>
      <c r="D444" s="1490">
        <f t="shared" ref="D444:R444" si="405">D439-D442-D443</f>
        <v>222065.85</v>
      </c>
      <c r="E444" s="1490">
        <f>E439-E442-E443</f>
        <v>249914.38</v>
      </c>
      <c r="F444" s="1490">
        <f t="shared" si="405"/>
        <v>2831.4800000000005</v>
      </c>
      <c r="G444" s="1491">
        <f t="shared" si="405"/>
        <v>0</v>
      </c>
      <c r="H444" s="1489">
        <f>I444+J444+L444</f>
        <v>471980.23</v>
      </c>
      <c r="I444" s="1490">
        <f t="shared" si="405"/>
        <v>222065.85</v>
      </c>
      <c r="J444" s="1490">
        <f t="shared" si="405"/>
        <v>249914.38</v>
      </c>
      <c r="K444" s="1490">
        <f t="shared" si="405"/>
        <v>2831.4800000000005</v>
      </c>
      <c r="L444" s="1491">
        <f t="shared" si="405"/>
        <v>0</v>
      </c>
      <c r="M444" s="1489">
        <f t="shared" si="405"/>
        <v>453119.83999999991</v>
      </c>
      <c r="N444" s="1490">
        <f t="shared" si="405"/>
        <v>219067.59</v>
      </c>
      <c r="O444" s="1490">
        <f t="shared" si="405"/>
        <v>231609.05</v>
      </c>
      <c r="P444" s="1490">
        <f t="shared" si="405"/>
        <v>2443.2000000000003</v>
      </c>
      <c r="Q444" s="1490">
        <f t="shared" si="405"/>
        <v>0</v>
      </c>
      <c r="R444" s="1491">
        <f t="shared" si="405"/>
        <v>94.926294662246562</v>
      </c>
    </row>
    <row r="445" spans="1:19" ht="15.75" thickBot="1" x14ac:dyDescent="0.3">
      <c r="B445" s="1488"/>
      <c r="C445" s="1483"/>
      <c r="D445" s="1484"/>
      <c r="E445" s="1484"/>
      <c r="F445" s="1484"/>
      <c r="G445" s="1485"/>
      <c r="H445" s="1483"/>
      <c r="I445" s="1484"/>
      <c r="J445" s="1484"/>
      <c r="K445" s="1484"/>
      <c r="L445" s="1485"/>
      <c r="M445" s="1483"/>
      <c r="N445" s="1484"/>
      <c r="O445" s="1484"/>
      <c r="P445" s="1484"/>
      <c r="Q445" s="1484"/>
      <c r="R445" s="1485"/>
    </row>
  </sheetData>
  <mergeCells count="31"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322:R322"/>
    <mergeCell ref="A8:R8"/>
    <mergeCell ref="A9:A13"/>
    <mergeCell ref="A21:R21"/>
    <mergeCell ref="A126:R126"/>
    <mergeCell ref="A196:R196"/>
    <mergeCell ref="A206:R206"/>
    <mergeCell ref="A216:R216"/>
    <mergeCell ref="A223:R223"/>
    <mergeCell ref="A262:R262"/>
    <mergeCell ref="A296:R296"/>
    <mergeCell ref="A305:R305"/>
    <mergeCell ref="A399:R399"/>
    <mergeCell ref="A406:R406"/>
    <mergeCell ref="A413:R413"/>
    <mergeCell ref="A332:R332"/>
    <mergeCell ref="A352:R352"/>
    <mergeCell ref="A365:R365"/>
    <mergeCell ref="A383:R383"/>
    <mergeCell ref="A387:R387"/>
    <mergeCell ref="A391:R391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  <pageSetUpPr fitToPage="1"/>
  </sheetPr>
  <dimension ref="A1:T307"/>
  <sheetViews>
    <sheetView view="pageBreakPreview" zoomScaleNormal="80" zoomScaleSheetLayoutView="100" workbookViewId="0">
      <pane ySplit="7" topLeftCell="A8" activePane="bottomLeft" state="frozen"/>
      <selection pane="bottomLeft" activeCell="J7" sqref="J7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8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8" customWidth="1"/>
    <col min="13" max="13" width="12" bestFit="1" customWidth="1"/>
    <col min="14" max="14" width="12.5703125" customWidth="1"/>
    <col min="15" max="15" width="9.42578125" bestFit="1" customWidth="1"/>
    <col min="16" max="16" width="10.85546875" customWidth="1"/>
    <col min="17" max="17" width="7.42578125" customWidth="1"/>
    <col min="18" max="18" width="13.140625" bestFit="1" customWidth="1"/>
    <col min="19" max="19" width="16.140625" customWidth="1"/>
  </cols>
  <sheetData>
    <row r="1" spans="1:19" ht="15.75" customHeight="1" x14ac:dyDescent="0.25">
      <c r="A1" s="1535" t="s">
        <v>14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  <c r="R1" s="1535"/>
    </row>
    <row r="2" spans="1:19" ht="15.75" customHeight="1" x14ac:dyDescent="0.25">
      <c r="A2" s="1535" t="s">
        <v>15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</row>
    <row r="3" spans="1:19" ht="12.75" customHeight="1" x14ac:dyDescent="0.25">
      <c r="A3" s="772"/>
      <c r="B3" s="772"/>
      <c r="C3" s="772"/>
      <c r="D3" s="772"/>
      <c r="E3" s="772"/>
      <c r="F3" s="772"/>
      <c r="G3" s="772"/>
      <c r="H3" s="1535" t="s">
        <v>429</v>
      </c>
      <c r="I3" s="1609"/>
      <c r="J3" s="772"/>
      <c r="K3" s="772"/>
      <c r="L3" s="772"/>
      <c r="M3" s="772"/>
      <c r="N3" s="772"/>
      <c r="O3" s="772"/>
      <c r="P3" s="772"/>
      <c r="Q3" s="772"/>
      <c r="R3" s="772"/>
    </row>
    <row r="4" spans="1:19" hidden="1" x14ac:dyDescent="0.25"/>
    <row r="5" spans="1:19" ht="25.15" customHeight="1" thickBot="1" x14ac:dyDescent="0.3">
      <c r="A5" s="1603" t="s">
        <v>0</v>
      </c>
      <c r="B5" s="293" t="s">
        <v>1</v>
      </c>
      <c r="C5" s="1605" t="s">
        <v>4</v>
      </c>
      <c r="D5" s="1605"/>
      <c r="E5" s="1605"/>
      <c r="F5" s="1605"/>
      <c r="G5" s="1605"/>
      <c r="H5" s="1605"/>
      <c r="I5" s="1605"/>
      <c r="J5" s="1605"/>
      <c r="K5" s="1605"/>
      <c r="L5" s="1605"/>
      <c r="M5" s="1606" t="s">
        <v>5</v>
      </c>
      <c r="N5" s="1605"/>
      <c r="O5" s="1605"/>
      <c r="P5" s="1605"/>
      <c r="Q5" s="1605"/>
      <c r="R5" s="1607" t="s">
        <v>13</v>
      </c>
    </row>
    <row r="6" spans="1:19" ht="15.75" customHeight="1" thickBot="1" x14ac:dyDescent="0.3">
      <c r="A6" s="1604"/>
      <c r="B6" s="1" t="s">
        <v>2</v>
      </c>
      <c r="C6" s="1542" t="s">
        <v>6</v>
      </c>
      <c r="D6" s="1543"/>
      <c r="E6" s="1543"/>
      <c r="F6" s="1543"/>
      <c r="G6" s="1544"/>
      <c r="H6" s="1542" t="s">
        <v>7</v>
      </c>
      <c r="I6" s="1543"/>
      <c r="J6" s="1543"/>
      <c r="K6" s="1543"/>
      <c r="L6" s="1539"/>
      <c r="M6" s="88"/>
      <c r="N6" s="1538" t="s">
        <v>9</v>
      </c>
      <c r="O6" s="1538"/>
      <c r="P6" s="1538"/>
      <c r="Q6" s="1538"/>
      <c r="R6" s="1608"/>
    </row>
    <row r="7" spans="1:19" ht="15.75" thickBot="1" x14ac:dyDescent="0.3">
      <c r="A7" s="1604"/>
      <c r="B7" s="1" t="s">
        <v>3</v>
      </c>
      <c r="C7" s="256" t="s">
        <v>8</v>
      </c>
      <c r="D7" s="294" t="s">
        <v>10</v>
      </c>
      <c r="E7" s="294" t="s">
        <v>11</v>
      </c>
      <c r="F7" s="295" t="s">
        <v>12</v>
      </c>
      <c r="G7" s="296" t="s">
        <v>229</v>
      </c>
      <c r="H7" s="296" t="s">
        <v>8</v>
      </c>
      <c r="I7" s="294" t="s">
        <v>10</v>
      </c>
      <c r="J7" s="294" t="s">
        <v>11</v>
      </c>
      <c r="K7" s="297" t="s">
        <v>12</v>
      </c>
      <c r="L7" s="298" t="s">
        <v>229</v>
      </c>
      <c r="M7" s="296" t="s">
        <v>8</v>
      </c>
      <c r="N7" s="294" t="s">
        <v>10</v>
      </c>
      <c r="O7" s="294" t="s">
        <v>11</v>
      </c>
      <c r="P7" s="297" t="s">
        <v>12</v>
      </c>
      <c r="Q7" s="299" t="s">
        <v>229</v>
      </c>
      <c r="R7" s="1608"/>
    </row>
    <row r="8" spans="1:19" ht="18.75" customHeight="1" x14ac:dyDescent="0.25">
      <c r="A8" s="1589" t="s">
        <v>408</v>
      </c>
      <c r="B8" s="1522"/>
      <c r="C8" s="1522"/>
      <c r="D8" s="1522"/>
      <c r="E8" s="1522"/>
      <c r="F8" s="1522"/>
      <c r="G8" s="1522"/>
      <c r="H8" s="1522"/>
      <c r="I8" s="1522"/>
      <c r="J8" s="1522"/>
      <c r="K8" s="1522"/>
      <c r="L8" s="1522"/>
      <c r="M8" s="1522"/>
      <c r="N8" s="1522"/>
      <c r="O8" s="1522"/>
      <c r="P8" s="1522"/>
      <c r="Q8" s="1522"/>
      <c r="R8" s="1590"/>
      <c r="S8" s="622"/>
    </row>
    <row r="9" spans="1:19" ht="24.75" x14ac:dyDescent="0.25">
      <c r="A9" s="1591">
        <v>1</v>
      </c>
      <c r="B9" s="641" t="s">
        <v>164</v>
      </c>
      <c r="C9" s="638">
        <f>SUM(D9:G9)</f>
        <v>4477.8</v>
      </c>
      <c r="D9" s="186">
        <f>SUM(D11:D13)</f>
        <v>4477.8</v>
      </c>
      <c r="E9" s="186">
        <f t="shared" ref="E9:G9" si="0">SUM(E11:E13)</f>
        <v>0</v>
      </c>
      <c r="F9" s="93">
        <f t="shared" si="0"/>
        <v>0</v>
      </c>
      <c r="G9" s="767">
        <f t="shared" si="0"/>
        <v>0</v>
      </c>
      <c r="H9" s="185">
        <f>SUM(I9:L9)</f>
        <v>4477.8</v>
      </c>
      <c r="I9" s="186">
        <f t="shared" ref="I9:L9" si="1">SUM(I11:I13)</f>
        <v>4477.8</v>
      </c>
      <c r="J9" s="186">
        <f t="shared" si="1"/>
        <v>0</v>
      </c>
      <c r="K9" s="93">
        <f t="shared" si="1"/>
        <v>0</v>
      </c>
      <c r="L9" s="767">
        <f t="shared" si="1"/>
        <v>0</v>
      </c>
      <c r="M9" s="185">
        <f t="shared" ref="M9:M17" si="2">SUM(N9:Q9)</f>
        <v>4235.8999999999996</v>
      </c>
      <c r="N9" s="186">
        <f t="shared" ref="N9:Q9" si="3">SUM(N11:N13)</f>
        <v>4235.8999999999996</v>
      </c>
      <c r="O9" s="186">
        <f t="shared" si="3"/>
        <v>0</v>
      </c>
      <c r="P9" s="93">
        <f t="shared" si="3"/>
        <v>0</v>
      </c>
      <c r="Q9" s="767">
        <f t="shared" si="3"/>
        <v>0</v>
      </c>
      <c r="R9" s="187"/>
      <c r="S9" s="531"/>
    </row>
    <row r="10" spans="1:19" hidden="1" x14ac:dyDescent="0.25">
      <c r="A10" s="1592"/>
      <c r="B10" s="6" t="s">
        <v>160</v>
      </c>
      <c r="C10" s="639"/>
      <c r="D10" s="2"/>
      <c r="E10" s="2"/>
      <c r="F10" s="2"/>
      <c r="G10" s="762"/>
      <c r="H10" s="61"/>
      <c r="I10" s="2"/>
      <c r="J10" s="2"/>
      <c r="K10" s="2"/>
      <c r="L10" s="762"/>
      <c r="M10" s="61">
        <f t="shared" si="2"/>
        <v>0</v>
      </c>
      <c r="N10" s="2"/>
      <c r="O10" s="2"/>
      <c r="P10" s="2"/>
      <c r="Q10" s="762"/>
      <c r="R10" s="148"/>
      <c r="S10" s="531"/>
    </row>
    <row r="11" spans="1:19" x14ac:dyDescent="0.25">
      <c r="A11" s="1592"/>
      <c r="B11" s="6" t="s">
        <v>161</v>
      </c>
      <c r="C11" s="639">
        <f>SUM(D11:G11)</f>
        <v>0</v>
      </c>
      <c r="D11" s="2">
        <v>0</v>
      </c>
      <c r="E11" s="2">
        <v>0</v>
      </c>
      <c r="F11" s="2">
        <v>0</v>
      </c>
      <c r="G11" s="762">
        <v>0</v>
      </c>
      <c r="H11" s="61">
        <f t="shared" ref="H11:H17" si="4">SUM(I11:L11)</f>
        <v>0</v>
      </c>
      <c r="I11" s="2">
        <v>0</v>
      </c>
      <c r="J11" s="2">
        <v>0</v>
      </c>
      <c r="K11" s="2">
        <v>0</v>
      </c>
      <c r="L11" s="762">
        <v>0</v>
      </c>
      <c r="M11" s="61">
        <f t="shared" si="2"/>
        <v>0</v>
      </c>
      <c r="N11" s="2">
        <v>0</v>
      </c>
      <c r="O11" s="2">
        <v>0</v>
      </c>
      <c r="P11" s="2">
        <v>0</v>
      </c>
      <c r="Q11" s="87">
        <v>0</v>
      </c>
      <c r="R11" s="149"/>
      <c r="S11" s="531"/>
    </row>
    <row r="12" spans="1:19" x14ac:dyDescent="0.25">
      <c r="A12" s="1592"/>
      <c r="B12" s="6" t="s">
        <v>162</v>
      </c>
      <c r="C12" s="639">
        <f t="shared" ref="C12:C17" si="5">SUM(D12:G12)</f>
        <v>4179.5</v>
      </c>
      <c r="D12" s="2">
        <v>4179.5</v>
      </c>
      <c r="E12" s="2">
        <v>0</v>
      </c>
      <c r="F12" s="2">
        <v>0</v>
      </c>
      <c r="G12" s="762">
        <v>0</v>
      </c>
      <c r="H12" s="61">
        <f t="shared" si="4"/>
        <v>4179.5</v>
      </c>
      <c r="I12" s="2">
        <v>4179.5</v>
      </c>
      <c r="J12" s="2">
        <v>0</v>
      </c>
      <c r="K12" s="2">
        <v>0</v>
      </c>
      <c r="L12" s="762">
        <v>0</v>
      </c>
      <c r="M12" s="61">
        <f t="shared" si="2"/>
        <v>3937.6</v>
      </c>
      <c r="N12" s="2">
        <v>3937.6</v>
      </c>
      <c r="O12" s="2">
        <v>0</v>
      </c>
      <c r="P12" s="2">
        <v>0</v>
      </c>
      <c r="Q12" s="762">
        <v>0</v>
      </c>
      <c r="R12" s="148"/>
      <c r="S12" s="531"/>
    </row>
    <row r="13" spans="1:19" x14ac:dyDescent="0.25">
      <c r="A13" s="1593"/>
      <c r="B13" s="6" t="s">
        <v>163</v>
      </c>
      <c r="C13" s="639">
        <f t="shared" si="5"/>
        <v>298.3</v>
      </c>
      <c r="D13" s="2">
        <v>298.3</v>
      </c>
      <c r="E13" s="2">
        <v>0</v>
      </c>
      <c r="F13" s="2">
        <v>0</v>
      </c>
      <c r="G13" s="762">
        <v>0</v>
      </c>
      <c r="H13" s="61">
        <f t="shared" si="4"/>
        <v>298.3</v>
      </c>
      <c r="I13" s="2">
        <v>298.3</v>
      </c>
      <c r="J13" s="2">
        <v>0</v>
      </c>
      <c r="K13" s="2">
        <v>0</v>
      </c>
      <c r="L13" s="762">
        <v>0</v>
      </c>
      <c r="M13" s="61">
        <f t="shared" si="2"/>
        <v>298.3</v>
      </c>
      <c r="N13" s="2">
        <v>298.3</v>
      </c>
      <c r="O13" s="2">
        <v>0</v>
      </c>
      <c r="P13" s="2">
        <v>0</v>
      </c>
      <c r="Q13" s="763">
        <v>0</v>
      </c>
      <c r="R13" s="422"/>
      <c r="S13" s="531"/>
    </row>
    <row r="14" spans="1:19" ht="24.75" x14ac:dyDescent="0.25">
      <c r="A14" s="2">
        <v>2</v>
      </c>
      <c r="B14" s="641" t="s">
        <v>201</v>
      </c>
      <c r="C14" s="640">
        <f t="shared" si="5"/>
        <v>269.10000000000002</v>
      </c>
      <c r="D14" s="93">
        <f>SUM(D15:D16)</f>
        <v>269.10000000000002</v>
      </c>
      <c r="E14" s="93">
        <f t="shared" ref="E14:G14" si="6">SUM(E15:E16)</f>
        <v>0</v>
      </c>
      <c r="F14" s="93">
        <f t="shared" si="6"/>
        <v>0</v>
      </c>
      <c r="G14" s="423">
        <f t="shared" si="6"/>
        <v>0</v>
      </c>
      <c r="H14" s="92">
        <f t="shared" si="4"/>
        <v>269.10000000000002</v>
      </c>
      <c r="I14" s="93">
        <f t="shared" ref="I14:L14" si="7">SUM(I15:I16)</f>
        <v>269.10000000000002</v>
      </c>
      <c r="J14" s="93">
        <f t="shared" si="7"/>
        <v>0</v>
      </c>
      <c r="K14" s="93">
        <f t="shared" si="7"/>
        <v>0</v>
      </c>
      <c r="L14" s="423">
        <f t="shared" si="7"/>
        <v>0</v>
      </c>
      <c r="M14" s="92">
        <f t="shared" si="2"/>
        <v>269.10000000000002</v>
      </c>
      <c r="N14" s="93">
        <f t="shared" ref="N14:Q14" si="8">SUM(N15:N16)</f>
        <v>269.10000000000002</v>
      </c>
      <c r="O14" s="93">
        <f t="shared" si="8"/>
        <v>0</v>
      </c>
      <c r="P14" s="62">
        <f t="shared" si="8"/>
        <v>0</v>
      </c>
      <c r="Q14" s="94">
        <f t="shared" si="8"/>
        <v>0</v>
      </c>
      <c r="R14" s="59"/>
      <c r="S14" s="531"/>
    </row>
    <row r="15" spans="1:19" ht="36.75" x14ac:dyDescent="0.25">
      <c r="A15" s="2"/>
      <c r="B15" s="6" t="s">
        <v>422</v>
      </c>
      <c r="C15" s="639">
        <f t="shared" si="5"/>
        <v>189.8</v>
      </c>
      <c r="D15" s="2">
        <v>189.8</v>
      </c>
      <c r="E15" s="2">
        <v>0</v>
      </c>
      <c r="F15" s="2">
        <v>0</v>
      </c>
      <c r="G15" s="762">
        <v>0</v>
      </c>
      <c r="H15" s="61">
        <f t="shared" si="4"/>
        <v>189.8</v>
      </c>
      <c r="I15" s="2">
        <v>189.8</v>
      </c>
      <c r="J15" s="2">
        <v>0</v>
      </c>
      <c r="K15" s="2">
        <v>0</v>
      </c>
      <c r="L15" s="762">
        <v>0</v>
      </c>
      <c r="M15" s="61">
        <f t="shared" si="2"/>
        <v>189.8</v>
      </c>
      <c r="N15" s="2">
        <v>189.8</v>
      </c>
      <c r="O15" s="2">
        <v>0</v>
      </c>
      <c r="P15" s="32">
        <v>0</v>
      </c>
      <c r="Q15" s="763">
        <v>0</v>
      </c>
      <c r="R15" s="422"/>
      <c r="S15" s="531"/>
    </row>
    <row r="16" spans="1:19" ht="27" customHeight="1" x14ac:dyDescent="0.25">
      <c r="A16" s="2"/>
      <c r="B16" s="498" t="s">
        <v>301</v>
      </c>
      <c r="C16" s="648">
        <f t="shared" si="5"/>
        <v>79.3</v>
      </c>
      <c r="D16" s="648">
        <v>79.3</v>
      </c>
      <c r="E16" s="2">
        <v>0</v>
      </c>
      <c r="F16" s="32">
        <v>0</v>
      </c>
      <c r="G16" s="763">
        <v>0</v>
      </c>
      <c r="H16" s="639">
        <f t="shared" si="4"/>
        <v>79.3</v>
      </c>
      <c r="I16" s="648">
        <v>79.3</v>
      </c>
      <c r="J16" s="2">
        <v>0</v>
      </c>
      <c r="K16" s="2">
        <v>0</v>
      </c>
      <c r="L16" s="2">
        <v>0</v>
      </c>
      <c r="M16" s="2">
        <f t="shared" si="2"/>
        <v>79.3</v>
      </c>
      <c r="N16" s="2">
        <v>79.3</v>
      </c>
      <c r="O16" s="2">
        <v>0</v>
      </c>
      <c r="P16" s="2">
        <v>0</v>
      </c>
      <c r="Q16" s="2">
        <v>0</v>
      </c>
      <c r="R16" s="649"/>
      <c r="S16" s="531"/>
    </row>
    <row r="17" spans="1:19" x14ac:dyDescent="0.25">
      <c r="A17" s="713">
        <v>3</v>
      </c>
      <c r="B17" s="715" t="s">
        <v>340</v>
      </c>
      <c r="C17" s="730">
        <f t="shared" si="5"/>
        <v>16</v>
      </c>
      <c r="D17" s="721">
        <v>16</v>
      </c>
      <c r="E17" s="764">
        <v>0</v>
      </c>
      <c r="F17" s="765">
        <v>0</v>
      </c>
      <c r="G17" s="766">
        <v>0</v>
      </c>
      <c r="H17" s="640">
        <f t="shared" si="4"/>
        <v>16</v>
      </c>
      <c r="I17" s="721">
        <v>16</v>
      </c>
      <c r="J17" s="764">
        <v>0</v>
      </c>
      <c r="K17" s="764">
        <v>0</v>
      </c>
      <c r="L17" s="766">
        <v>0</v>
      </c>
      <c r="M17" s="723">
        <f t="shared" si="2"/>
        <v>16</v>
      </c>
      <c r="N17" s="764">
        <v>16</v>
      </c>
      <c r="O17" s="764">
        <v>0</v>
      </c>
      <c r="P17" s="764">
        <v>0</v>
      </c>
      <c r="Q17" s="771">
        <v>0</v>
      </c>
      <c r="R17" s="714"/>
      <c r="S17" s="531"/>
    </row>
    <row r="18" spans="1:19" ht="16.5" thickBot="1" x14ac:dyDescent="0.3">
      <c r="A18" s="642"/>
      <c r="B18" s="643" t="s">
        <v>131</v>
      </c>
      <c r="C18" s="644">
        <f t="shared" ref="C18" si="9">D18+E18+F18</f>
        <v>4762.9000000000005</v>
      </c>
      <c r="D18" s="645">
        <f>D9+D14+D17</f>
        <v>4762.9000000000005</v>
      </c>
      <c r="E18" s="768">
        <f t="shared" ref="E18:G18" si="10">E9+E14</f>
        <v>0</v>
      </c>
      <c r="F18" s="768">
        <f t="shared" si="10"/>
        <v>0</v>
      </c>
      <c r="G18" s="769">
        <f t="shared" si="10"/>
        <v>0</v>
      </c>
      <c r="H18" s="644">
        <f t="shared" ref="H18" si="11">I18+J18+K18</f>
        <v>4762.9000000000005</v>
      </c>
      <c r="I18" s="645">
        <f t="shared" ref="I18:L18" si="12">I9+I14+I17</f>
        <v>4762.9000000000005</v>
      </c>
      <c r="J18" s="768">
        <f t="shared" si="12"/>
        <v>0</v>
      </c>
      <c r="K18" s="768">
        <f t="shared" si="12"/>
        <v>0</v>
      </c>
      <c r="L18" s="769">
        <f t="shared" si="12"/>
        <v>0</v>
      </c>
      <c r="M18" s="644">
        <f t="shared" ref="M18" si="13">N18+O18+P18</f>
        <v>4521</v>
      </c>
      <c r="N18" s="645">
        <f t="shared" ref="N18:Q18" si="14">N9+N14+N17</f>
        <v>4521</v>
      </c>
      <c r="O18" s="768">
        <f t="shared" si="14"/>
        <v>0</v>
      </c>
      <c r="P18" s="768">
        <f t="shared" si="14"/>
        <v>0</v>
      </c>
      <c r="Q18" s="770">
        <f t="shared" si="14"/>
        <v>0</v>
      </c>
      <c r="R18" s="792">
        <f>M18/C18*100</f>
        <v>94.921161477251246</v>
      </c>
      <c r="S18" s="531"/>
    </row>
    <row r="19" spans="1:19" ht="22.15" customHeight="1" x14ac:dyDescent="0.25">
      <c r="A19" s="1594" t="s">
        <v>344</v>
      </c>
      <c r="B19" s="1522"/>
      <c r="C19" s="1522"/>
      <c r="D19" s="1522"/>
      <c r="E19" s="1522"/>
      <c r="F19" s="1522"/>
      <c r="G19" s="1522"/>
      <c r="H19" s="1522"/>
      <c r="I19" s="1522"/>
      <c r="J19" s="1522"/>
      <c r="K19" s="1522"/>
      <c r="L19" s="1522"/>
      <c r="M19" s="1522"/>
      <c r="N19" s="1522"/>
      <c r="O19" s="1522"/>
      <c r="P19" s="1522"/>
      <c r="Q19" s="1522"/>
      <c r="R19" s="1523"/>
      <c r="S19" s="531"/>
    </row>
    <row r="20" spans="1:19" ht="36" x14ac:dyDescent="0.25">
      <c r="A20" s="300"/>
      <c r="B20" s="180" t="s">
        <v>71</v>
      </c>
      <c r="C20" s="181">
        <f>D20+E20+F20</f>
        <v>718.3</v>
      </c>
      <c r="D20" s="130">
        <f>D21+D27+D30+D35+D42+D48</f>
        <v>718.3</v>
      </c>
      <c r="E20" s="101">
        <f>E21+E27+E30+E35+E42+E48</f>
        <v>0</v>
      </c>
      <c r="F20" s="20">
        <f>F21+F27+F30+F35+F42+F48</f>
        <v>0</v>
      </c>
      <c r="G20" s="301">
        <f>G21+G27+G30+G35+G42+G48</f>
        <v>0</v>
      </c>
      <c r="H20" s="182">
        <f>I20+J20+K20</f>
        <v>718.3</v>
      </c>
      <c r="I20" s="130">
        <f>I21+I27+I30+I35+I42+I48</f>
        <v>718.3</v>
      </c>
      <c r="J20" s="101">
        <f t="shared" ref="J20:K20" si="15">J21+J27+J30+J35+J42+J48</f>
        <v>0</v>
      </c>
      <c r="K20" s="20">
        <f t="shared" si="15"/>
        <v>0</v>
      </c>
      <c r="L20" s="301">
        <f>L21+L27+L30+L35+L42+L48</f>
        <v>0</v>
      </c>
      <c r="M20" s="751">
        <f>N20+O20+P20</f>
        <v>718.2</v>
      </c>
      <c r="N20" s="752">
        <f>N21+N27+N30+N35+N42+N48</f>
        <v>718.2</v>
      </c>
      <c r="O20" s="101">
        <f>O21+O27+O30+O35+O42+O48</f>
        <v>0</v>
      </c>
      <c r="P20" s="20">
        <f>P21+P27+P30+P35+P42+P48</f>
        <v>0</v>
      </c>
      <c r="Q20" s="49">
        <f>Q21+Q27+Q30+Q35+Q42+Q48</f>
        <v>0</v>
      </c>
      <c r="R20" s="302">
        <f>M20/C20*100</f>
        <v>99.986078240289586</v>
      </c>
      <c r="S20" s="531"/>
    </row>
    <row r="21" spans="1:19" ht="51.75" customHeight="1" thickBot="1" x14ac:dyDescent="0.3">
      <c r="A21" s="303"/>
      <c r="B21" s="304" t="s">
        <v>25</v>
      </c>
      <c r="C21" s="305">
        <f>D21+E21+F21</f>
        <v>127</v>
      </c>
      <c r="D21" s="306">
        <f>D22+D23+D24+D25+D26</f>
        <v>127</v>
      </c>
      <c r="E21" s="306">
        <f t="shared" ref="E21:G21" si="16">E22+E23+E24+E25+E26</f>
        <v>0</v>
      </c>
      <c r="F21" s="306">
        <f t="shared" si="16"/>
        <v>0</v>
      </c>
      <c r="G21" s="748">
        <f t="shared" si="16"/>
        <v>0</v>
      </c>
      <c r="H21" s="305">
        <f>I21+J21+K21</f>
        <v>127</v>
      </c>
      <c r="I21" s="307">
        <f>I22+I23+I24+I25+I26</f>
        <v>127</v>
      </c>
      <c r="J21" s="306">
        <f t="shared" ref="J21:L21" si="17">J22+J23+J24+J25+J26</f>
        <v>0</v>
      </c>
      <c r="K21" s="306">
        <f t="shared" si="17"/>
        <v>0</v>
      </c>
      <c r="L21" s="748">
        <f t="shared" si="17"/>
        <v>0</v>
      </c>
      <c r="M21" s="305">
        <f>N21+O21+P21</f>
        <v>126.9</v>
      </c>
      <c r="N21" s="306">
        <f>N22+N23+N24+N25+N26</f>
        <v>126.9</v>
      </c>
      <c r="O21" s="306">
        <f t="shared" ref="O21:Q21" si="18">O22+O23+O24+O25+O26</f>
        <v>0</v>
      </c>
      <c r="P21" s="306">
        <f t="shared" si="18"/>
        <v>0</v>
      </c>
      <c r="Q21" s="749">
        <f t="shared" si="18"/>
        <v>0</v>
      </c>
      <c r="R21" s="308">
        <f>M21/C21*100</f>
        <v>99.921259842519689</v>
      </c>
      <c r="S21" s="531"/>
    </row>
    <row r="22" spans="1:19" ht="58.5" customHeight="1" x14ac:dyDescent="0.25">
      <c r="A22" s="309" t="s">
        <v>26</v>
      </c>
      <c r="B22" s="108" t="s">
        <v>20</v>
      </c>
      <c r="C22" s="310">
        <v>75.7</v>
      </c>
      <c r="D22" s="28">
        <v>75.7</v>
      </c>
      <c r="E22" s="28">
        <v>0</v>
      </c>
      <c r="F22" s="28">
        <v>0</v>
      </c>
      <c r="G22" s="311">
        <v>0</v>
      </c>
      <c r="H22" s="312">
        <v>75.7</v>
      </c>
      <c r="I22" s="28">
        <v>75.7</v>
      </c>
      <c r="J22" s="28">
        <v>0</v>
      </c>
      <c r="K22" s="28">
        <v>0</v>
      </c>
      <c r="L22" s="311">
        <v>0</v>
      </c>
      <c r="M22" s="310">
        <v>75.7</v>
      </c>
      <c r="N22" s="28">
        <v>75.7</v>
      </c>
      <c r="O22" s="28">
        <v>0</v>
      </c>
      <c r="P22" s="28">
        <v>0</v>
      </c>
      <c r="Q22" s="201">
        <v>0</v>
      </c>
      <c r="R22" s="200"/>
      <c r="S22" s="531"/>
    </row>
    <row r="23" spans="1:19" ht="49.5" customHeight="1" x14ac:dyDescent="0.25">
      <c r="A23" s="6" t="s">
        <v>27</v>
      </c>
      <c r="B23" s="179" t="s">
        <v>21</v>
      </c>
      <c r="C23" s="116">
        <v>45.5</v>
      </c>
      <c r="D23" s="26">
        <v>45.5</v>
      </c>
      <c r="E23" s="26">
        <v>0</v>
      </c>
      <c r="F23" s="26">
        <v>0</v>
      </c>
      <c r="G23" s="314">
        <v>0</v>
      </c>
      <c r="H23" s="197">
        <v>45.5</v>
      </c>
      <c r="I23" s="26">
        <v>45.5</v>
      </c>
      <c r="J23" s="26">
        <v>0</v>
      </c>
      <c r="K23" s="26">
        <v>0</v>
      </c>
      <c r="L23" s="314">
        <v>0</v>
      </c>
      <c r="M23" s="116">
        <v>45.5</v>
      </c>
      <c r="N23" s="26">
        <v>45.5</v>
      </c>
      <c r="O23" s="26">
        <v>0</v>
      </c>
      <c r="P23" s="26">
        <v>0</v>
      </c>
      <c r="Q23" s="52">
        <v>0</v>
      </c>
      <c r="R23" s="31"/>
      <c r="S23" s="531"/>
    </row>
    <row r="24" spans="1:19" ht="24" x14ac:dyDescent="0.25">
      <c r="A24" s="5" t="s">
        <v>28</v>
      </c>
      <c r="B24" s="104" t="s">
        <v>22</v>
      </c>
      <c r="C24" s="116">
        <v>0.2</v>
      </c>
      <c r="D24" s="26">
        <v>0.2</v>
      </c>
      <c r="E24" s="26">
        <v>0</v>
      </c>
      <c r="F24" s="26">
        <v>0</v>
      </c>
      <c r="G24" s="314">
        <v>0</v>
      </c>
      <c r="H24" s="197">
        <v>0.2</v>
      </c>
      <c r="I24" s="26">
        <v>0.2</v>
      </c>
      <c r="J24" s="26">
        <v>0</v>
      </c>
      <c r="K24" s="26">
        <v>0</v>
      </c>
      <c r="L24" s="314">
        <v>0</v>
      </c>
      <c r="M24" s="116">
        <v>0.2</v>
      </c>
      <c r="N24" s="26">
        <v>0.2</v>
      </c>
      <c r="O24" s="26">
        <v>0</v>
      </c>
      <c r="P24" s="26">
        <v>0</v>
      </c>
      <c r="Q24" s="52">
        <v>0</v>
      </c>
      <c r="R24" s="31"/>
      <c r="S24" s="531"/>
    </row>
    <row r="25" spans="1:19" ht="24.75" customHeight="1" x14ac:dyDescent="0.25">
      <c r="A25" s="5" t="s">
        <v>29</v>
      </c>
      <c r="B25" s="104" t="s">
        <v>23</v>
      </c>
      <c r="C25" s="116">
        <v>0.5</v>
      </c>
      <c r="D25" s="26">
        <v>0.5</v>
      </c>
      <c r="E25" s="26">
        <v>0</v>
      </c>
      <c r="F25" s="26">
        <v>0</v>
      </c>
      <c r="G25" s="314">
        <v>0</v>
      </c>
      <c r="H25" s="197">
        <v>0.5</v>
      </c>
      <c r="I25" s="26">
        <v>0.5</v>
      </c>
      <c r="J25" s="26">
        <v>0</v>
      </c>
      <c r="K25" s="26">
        <v>0</v>
      </c>
      <c r="L25" s="314">
        <v>0</v>
      </c>
      <c r="M25" s="116">
        <v>0.5</v>
      </c>
      <c r="N25" s="26">
        <v>0.5</v>
      </c>
      <c r="O25" s="26">
        <v>0</v>
      </c>
      <c r="P25" s="26">
        <v>0</v>
      </c>
      <c r="Q25" s="52">
        <v>0</v>
      </c>
      <c r="R25" s="31"/>
      <c r="S25" s="531"/>
    </row>
    <row r="26" spans="1:19" ht="23.25" customHeight="1" x14ac:dyDescent="0.25">
      <c r="A26" s="5" t="s">
        <v>30</v>
      </c>
      <c r="B26" s="104" t="s">
        <v>24</v>
      </c>
      <c r="C26" s="116">
        <v>5.0999999999999996</v>
      </c>
      <c r="D26" s="26">
        <v>5.0999999999999996</v>
      </c>
      <c r="E26" s="26">
        <v>0</v>
      </c>
      <c r="F26" s="26">
        <v>0</v>
      </c>
      <c r="G26" s="314">
        <v>0</v>
      </c>
      <c r="H26" s="197">
        <v>5.0999999999999996</v>
      </c>
      <c r="I26" s="26">
        <v>5.0999999999999996</v>
      </c>
      <c r="J26" s="26">
        <v>0</v>
      </c>
      <c r="K26" s="26">
        <v>0</v>
      </c>
      <c r="L26" s="314">
        <v>0</v>
      </c>
      <c r="M26" s="116">
        <v>5</v>
      </c>
      <c r="N26" s="26">
        <v>5</v>
      </c>
      <c r="O26" s="26">
        <v>0</v>
      </c>
      <c r="P26" s="26">
        <v>0</v>
      </c>
      <c r="Q26" s="52">
        <v>0</v>
      </c>
      <c r="R26" s="31"/>
      <c r="S26" s="531"/>
    </row>
    <row r="27" spans="1:19" ht="48" customHeight="1" x14ac:dyDescent="0.25">
      <c r="A27" s="14"/>
      <c r="B27" s="85" t="s">
        <v>31</v>
      </c>
      <c r="C27" s="46">
        <f t="shared" ref="C27:C34" si="19">D27</f>
        <v>277.3</v>
      </c>
      <c r="D27" s="18">
        <f>D28+D29</f>
        <v>277.3</v>
      </c>
      <c r="E27" s="18">
        <f t="shared" ref="E27:G27" si="20">E28+E29</f>
        <v>0</v>
      </c>
      <c r="F27" s="18">
        <f t="shared" si="20"/>
        <v>0</v>
      </c>
      <c r="G27" s="322">
        <f t="shared" si="20"/>
        <v>0</v>
      </c>
      <c r="H27" s="46">
        <f>I27+J27+K27</f>
        <v>277.3</v>
      </c>
      <c r="I27" s="97">
        <f>I28+I29</f>
        <v>277.3</v>
      </c>
      <c r="J27" s="18">
        <f t="shared" ref="J27:K27" si="21">J28+J29</f>
        <v>0</v>
      </c>
      <c r="K27" s="18">
        <f t="shared" si="21"/>
        <v>0</v>
      </c>
      <c r="L27" s="322">
        <v>0</v>
      </c>
      <c r="M27" s="46">
        <f t="shared" ref="M27:M34" si="22">N27</f>
        <v>277.3</v>
      </c>
      <c r="N27" s="18">
        <f>N28+N29</f>
        <v>277.3</v>
      </c>
      <c r="O27" s="18">
        <f t="shared" ref="O27:P27" si="23">O28+O29</f>
        <v>0</v>
      </c>
      <c r="P27" s="18">
        <f t="shared" si="23"/>
        <v>0</v>
      </c>
      <c r="Q27" s="47">
        <v>0</v>
      </c>
      <c r="R27" s="56">
        <f>M27/C27*100</f>
        <v>100</v>
      </c>
      <c r="S27" s="531"/>
    </row>
    <row r="28" spans="1:19" ht="24" x14ac:dyDescent="0.25">
      <c r="A28" s="9" t="s">
        <v>34</v>
      </c>
      <c r="B28" s="104" t="s">
        <v>32</v>
      </c>
      <c r="C28" s="115">
        <v>0</v>
      </c>
      <c r="D28" s="27">
        <v>0</v>
      </c>
      <c r="E28" s="27">
        <v>0</v>
      </c>
      <c r="F28" s="27">
        <v>0</v>
      </c>
      <c r="G28" s="315">
        <v>0</v>
      </c>
      <c r="H28" s="53">
        <f t="shared" ref="H28" si="24">I28+J28+K28</f>
        <v>0</v>
      </c>
      <c r="I28" s="27">
        <v>0</v>
      </c>
      <c r="J28" s="27">
        <v>0</v>
      </c>
      <c r="K28" s="27">
        <v>0</v>
      </c>
      <c r="L28" s="315">
        <v>0</v>
      </c>
      <c r="M28" s="115">
        <f t="shared" si="22"/>
        <v>0</v>
      </c>
      <c r="N28" s="27">
        <v>0</v>
      </c>
      <c r="O28" s="27">
        <v>0</v>
      </c>
      <c r="P28" s="27">
        <v>0</v>
      </c>
      <c r="Q28" s="52">
        <v>0</v>
      </c>
      <c r="R28" s="31"/>
      <c r="S28" s="531"/>
    </row>
    <row r="29" spans="1:19" ht="43.5" customHeight="1" x14ac:dyDescent="0.25">
      <c r="A29" s="9" t="s">
        <v>115</v>
      </c>
      <c r="B29" s="104" t="s">
        <v>33</v>
      </c>
      <c r="C29" s="115">
        <f t="shared" si="19"/>
        <v>277.3</v>
      </c>
      <c r="D29" s="27">
        <v>277.3</v>
      </c>
      <c r="E29" s="27">
        <v>0</v>
      </c>
      <c r="F29" s="27">
        <v>0</v>
      </c>
      <c r="G29" s="315">
        <v>0</v>
      </c>
      <c r="H29" s="53">
        <v>277.3</v>
      </c>
      <c r="I29" s="27">
        <v>277.3</v>
      </c>
      <c r="J29" s="27">
        <v>0</v>
      </c>
      <c r="K29" s="27">
        <v>0</v>
      </c>
      <c r="L29" s="315">
        <v>0</v>
      </c>
      <c r="M29" s="115">
        <v>277.3</v>
      </c>
      <c r="N29" s="27">
        <v>277.3</v>
      </c>
      <c r="O29" s="27">
        <v>0</v>
      </c>
      <c r="P29" s="27">
        <v>0</v>
      </c>
      <c r="Q29" s="52">
        <v>0</v>
      </c>
      <c r="R29" s="31"/>
      <c r="S29" s="531"/>
    </row>
    <row r="30" spans="1:19" ht="45" customHeight="1" x14ac:dyDescent="0.25">
      <c r="A30" s="15"/>
      <c r="B30" s="105" t="s">
        <v>331</v>
      </c>
      <c r="C30" s="46">
        <f t="shared" si="19"/>
        <v>121.5</v>
      </c>
      <c r="D30" s="121">
        <f>D31+D32+D33+D34</f>
        <v>121.5</v>
      </c>
      <c r="E30" s="121">
        <f t="shared" ref="E30:I30" si="25">E31+E32+E33+E34</f>
        <v>0</v>
      </c>
      <c r="F30" s="121">
        <f t="shared" si="25"/>
        <v>0</v>
      </c>
      <c r="G30" s="750">
        <f t="shared" si="25"/>
        <v>0</v>
      </c>
      <c r="H30" s="46">
        <f t="shared" si="25"/>
        <v>121.5</v>
      </c>
      <c r="I30" s="121">
        <f t="shared" si="25"/>
        <v>121.5</v>
      </c>
      <c r="J30" s="121">
        <f t="shared" ref="J30:L30" si="26">J31+J32+J33+J34</f>
        <v>0</v>
      </c>
      <c r="K30" s="121">
        <f t="shared" si="26"/>
        <v>0</v>
      </c>
      <c r="L30" s="750">
        <f t="shared" si="26"/>
        <v>0</v>
      </c>
      <c r="M30" s="46">
        <f t="shared" si="22"/>
        <v>121.5</v>
      </c>
      <c r="N30" s="121">
        <f>N31+N32+N33+N34</f>
        <v>121.5</v>
      </c>
      <c r="O30" s="121">
        <f t="shared" ref="O30:P30" si="27">O31+O32+O33+O34</f>
        <v>0</v>
      </c>
      <c r="P30" s="121">
        <f t="shared" si="27"/>
        <v>0</v>
      </c>
      <c r="Q30" s="47">
        <v>0</v>
      </c>
      <c r="R30" s="56">
        <f>M30/C30*100</f>
        <v>100</v>
      </c>
      <c r="S30" s="531"/>
    </row>
    <row r="31" spans="1:19" ht="63.75" customHeight="1" x14ac:dyDescent="0.25">
      <c r="A31" s="7" t="s">
        <v>40</v>
      </c>
      <c r="B31" s="104" t="s">
        <v>36</v>
      </c>
      <c r="C31" s="115">
        <f t="shared" si="19"/>
        <v>40</v>
      </c>
      <c r="D31" s="112">
        <v>40</v>
      </c>
      <c r="E31" s="30">
        <v>0</v>
      </c>
      <c r="F31" s="26">
        <v>0</v>
      </c>
      <c r="G31" s="319">
        <v>0</v>
      </c>
      <c r="H31" s="53">
        <f t="shared" ref="H31:H34" si="28">I31+J31+K31</f>
        <v>40</v>
      </c>
      <c r="I31" s="112">
        <v>40</v>
      </c>
      <c r="J31" s="31">
        <v>0</v>
      </c>
      <c r="K31" s="27">
        <v>0</v>
      </c>
      <c r="L31" s="315">
        <v>0</v>
      </c>
      <c r="M31" s="115">
        <f t="shared" si="22"/>
        <v>40</v>
      </c>
      <c r="N31" s="112">
        <v>40</v>
      </c>
      <c r="O31" s="30">
        <v>0</v>
      </c>
      <c r="P31" s="26">
        <v>0</v>
      </c>
      <c r="Q31" s="52">
        <v>0</v>
      </c>
      <c r="R31" s="31"/>
      <c r="S31" s="531"/>
    </row>
    <row r="32" spans="1:19" ht="86.25" customHeight="1" x14ac:dyDescent="0.25">
      <c r="A32" s="8" t="s">
        <v>35</v>
      </c>
      <c r="B32" s="104" t="s">
        <v>37</v>
      </c>
      <c r="C32" s="115">
        <f t="shared" si="19"/>
        <v>15</v>
      </c>
      <c r="D32" s="112">
        <v>15</v>
      </c>
      <c r="E32" s="30">
        <v>0</v>
      </c>
      <c r="F32" s="26">
        <v>0</v>
      </c>
      <c r="G32" s="319">
        <v>0</v>
      </c>
      <c r="H32" s="53">
        <f t="shared" si="28"/>
        <v>15</v>
      </c>
      <c r="I32" s="112">
        <v>15</v>
      </c>
      <c r="J32" s="31">
        <v>0</v>
      </c>
      <c r="K32" s="27">
        <v>0</v>
      </c>
      <c r="L32" s="315">
        <v>0</v>
      </c>
      <c r="M32" s="115">
        <f t="shared" si="22"/>
        <v>15</v>
      </c>
      <c r="N32" s="112">
        <v>15</v>
      </c>
      <c r="O32" s="30">
        <v>0</v>
      </c>
      <c r="P32" s="26">
        <v>0</v>
      </c>
      <c r="Q32" s="52">
        <v>0</v>
      </c>
      <c r="R32" s="31"/>
      <c r="S32" s="531"/>
    </row>
    <row r="33" spans="1:19" ht="50.25" customHeight="1" x14ac:dyDescent="0.25">
      <c r="A33" s="8" t="s">
        <v>41</v>
      </c>
      <c r="B33" s="104" t="s">
        <v>38</v>
      </c>
      <c r="C33" s="115">
        <f t="shared" si="19"/>
        <v>5</v>
      </c>
      <c r="D33" s="112">
        <v>5</v>
      </c>
      <c r="E33" s="30">
        <v>0</v>
      </c>
      <c r="F33" s="26">
        <v>0</v>
      </c>
      <c r="G33" s="319">
        <v>0</v>
      </c>
      <c r="H33" s="53">
        <f t="shared" si="28"/>
        <v>5</v>
      </c>
      <c r="I33" s="112">
        <v>5</v>
      </c>
      <c r="J33" s="31">
        <v>0</v>
      </c>
      <c r="K33" s="27">
        <v>0</v>
      </c>
      <c r="L33" s="315">
        <v>0</v>
      </c>
      <c r="M33" s="115">
        <f t="shared" si="22"/>
        <v>5</v>
      </c>
      <c r="N33" s="112">
        <v>5</v>
      </c>
      <c r="O33" s="30">
        <v>0</v>
      </c>
      <c r="P33" s="26">
        <v>0</v>
      </c>
      <c r="Q33" s="52">
        <v>0</v>
      </c>
      <c r="R33" s="31"/>
      <c r="S33" s="531"/>
    </row>
    <row r="34" spans="1:19" ht="36.75" customHeight="1" x14ac:dyDescent="0.25">
      <c r="A34" s="8" t="s">
        <v>42</v>
      </c>
      <c r="B34" s="104" t="s">
        <v>39</v>
      </c>
      <c r="C34" s="115">
        <f t="shared" si="19"/>
        <v>61.5</v>
      </c>
      <c r="D34" s="112">
        <v>61.5</v>
      </c>
      <c r="E34" s="30">
        <v>0</v>
      </c>
      <c r="F34" s="26">
        <v>0</v>
      </c>
      <c r="G34" s="319">
        <v>0</v>
      </c>
      <c r="H34" s="53">
        <f t="shared" si="28"/>
        <v>61.5</v>
      </c>
      <c r="I34" s="112">
        <v>61.5</v>
      </c>
      <c r="J34" s="31">
        <v>0</v>
      </c>
      <c r="K34" s="27">
        <v>0</v>
      </c>
      <c r="L34" s="315">
        <v>0</v>
      </c>
      <c r="M34" s="115">
        <f t="shared" si="22"/>
        <v>61.5</v>
      </c>
      <c r="N34" s="112">
        <v>61.5</v>
      </c>
      <c r="O34" s="30">
        <v>0</v>
      </c>
      <c r="P34" s="26">
        <v>0</v>
      </c>
      <c r="Q34" s="52">
        <v>0</v>
      </c>
      <c r="R34" s="31"/>
      <c r="S34" s="531"/>
    </row>
    <row r="35" spans="1:19" ht="23.45" customHeight="1" x14ac:dyDescent="0.25">
      <c r="A35" s="16"/>
      <c r="B35" s="86" t="s">
        <v>43</v>
      </c>
      <c r="C35" s="46">
        <f>D35+E35+F35</f>
        <v>97.7</v>
      </c>
      <c r="D35" s="19">
        <f>D36+D37+D38+D39+D40+D41</f>
        <v>97.7</v>
      </c>
      <c r="E35" s="19">
        <f>+E36+E37+E38+E39+E40+E41</f>
        <v>0</v>
      </c>
      <c r="F35" s="19">
        <f>+F36+F37+F38+F39+F40+F41</f>
        <v>0</v>
      </c>
      <c r="G35" s="320">
        <f>+G36+G37+G38+G39+G40+G41</f>
        <v>0</v>
      </c>
      <c r="H35" s="46">
        <f>I35+J35+K35</f>
        <v>97.7</v>
      </c>
      <c r="I35" s="19">
        <f>+I36+I37+I38+I39+I40+I41</f>
        <v>97.7</v>
      </c>
      <c r="J35" s="19">
        <f>+J36+J37+J38+J39+J40+J41</f>
        <v>0</v>
      </c>
      <c r="K35" s="19">
        <f>+K36+K37+K38+K39+K40+K41</f>
        <v>0</v>
      </c>
      <c r="L35" s="320">
        <f>+L36+L37+L38+L39+L40+L41</f>
        <v>0</v>
      </c>
      <c r="M35" s="46">
        <f>N35+O35+P35</f>
        <v>97.7</v>
      </c>
      <c r="N35" s="19">
        <f>N36+N37+N38+N39+N40+N41</f>
        <v>97.7</v>
      </c>
      <c r="O35" s="19">
        <f>+O36+O37+O38+O39+O40+O41</f>
        <v>0</v>
      </c>
      <c r="P35" s="19">
        <f>+P36+P37+P38+P39+P40+P41</f>
        <v>0</v>
      </c>
      <c r="Q35" s="47">
        <v>0</v>
      </c>
      <c r="R35" s="56">
        <f>M35/C35*100</f>
        <v>100</v>
      </c>
      <c r="S35" s="531"/>
    </row>
    <row r="36" spans="1:19" ht="36" customHeight="1" x14ac:dyDescent="0.25">
      <c r="A36" s="7" t="s">
        <v>50</v>
      </c>
      <c r="B36" s="104" t="s">
        <v>44</v>
      </c>
      <c r="C36" s="118">
        <f t="shared" ref="C36:C41" si="29">D36</f>
        <v>4.2</v>
      </c>
      <c r="D36" s="114">
        <v>4.2</v>
      </c>
      <c r="E36" s="31">
        <v>0</v>
      </c>
      <c r="F36" s="27">
        <v>0</v>
      </c>
      <c r="G36" s="315">
        <v>0</v>
      </c>
      <c r="H36" s="118">
        <f t="shared" ref="H36:H41" si="30">I36+J36+K36</f>
        <v>4.2</v>
      </c>
      <c r="I36" s="114">
        <v>4.2</v>
      </c>
      <c r="J36" s="31">
        <v>0</v>
      </c>
      <c r="K36" s="27">
        <v>0</v>
      </c>
      <c r="L36" s="315">
        <v>0</v>
      </c>
      <c r="M36" s="118">
        <f t="shared" ref="M36:M41" si="31">N36</f>
        <v>4.2</v>
      </c>
      <c r="N36" s="114">
        <v>4.2</v>
      </c>
      <c r="O36" s="31">
        <v>0</v>
      </c>
      <c r="P36" s="27">
        <v>0</v>
      </c>
      <c r="Q36" s="52">
        <v>0</v>
      </c>
      <c r="R36" s="31"/>
      <c r="S36" s="531"/>
    </row>
    <row r="37" spans="1:19" ht="24" customHeight="1" x14ac:dyDescent="0.25">
      <c r="A37" s="7" t="s">
        <v>51</v>
      </c>
      <c r="B37" s="104" t="s">
        <v>45</v>
      </c>
      <c r="C37" s="118">
        <f t="shared" si="29"/>
        <v>41.9</v>
      </c>
      <c r="D37" s="114">
        <v>41.9</v>
      </c>
      <c r="E37" s="31">
        <v>0</v>
      </c>
      <c r="F37" s="27">
        <v>0</v>
      </c>
      <c r="G37" s="315">
        <v>0</v>
      </c>
      <c r="H37" s="118">
        <f t="shared" si="30"/>
        <v>41.9</v>
      </c>
      <c r="I37" s="114">
        <v>41.9</v>
      </c>
      <c r="J37" s="31">
        <v>0</v>
      </c>
      <c r="K37" s="27">
        <v>0</v>
      </c>
      <c r="L37" s="315">
        <v>0</v>
      </c>
      <c r="M37" s="118">
        <f t="shared" si="31"/>
        <v>41.9</v>
      </c>
      <c r="N37" s="114">
        <v>41.9</v>
      </c>
      <c r="O37" s="31">
        <v>0</v>
      </c>
      <c r="P37" s="27">
        <v>0</v>
      </c>
      <c r="Q37" s="52">
        <v>0</v>
      </c>
      <c r="R37" s="31"/>
      <c r="S37" s="531"/>
    </row>
    <row r="38" spans="1:19" ht="27" customHeight="1" x14ac:dyDescent="0.25">
      <c r="A38" s="7" t="s">
        <v>52</v>
      </c>
      <c r="B38" s="104" t="s">
        <v>46</v>
      </c>
      <c r="C38" s="240">
        <f t="shared" si="29"/>
        <v>0</v>
      </c>
      <c r="D38" s="114">
        <v>0</v>
      </c>
      <c r="E38" s="31">
        <v>0</v>
      </c>
      <c r="F38" s="27">
        <v>0</v>
      </c>
      <c r="G38" s="315">
        <v>0</v>
      </c>
      <c r="H38" s="118">
        <f t="shared" si="30"/>
        <v>0</v>
      </c>
      <c r="I38" s="114">
        <v>0</v>
      </c>
      <c r="J38" s="31">
        <v>0</v>
      </c>
      <c r="K38" s="27">
        <v>0</v>
      </c>
      <c r="L38" s="315">
        <v>0</v>
      </c>
      <c r="M38" s="240">
        <f t="shared" si="31"/>
        <v>0</v>
      </c>
      <c r="N38" s="114">
        <v>0</v>
      </c>
      <c r="O38" s="31">
        <v>0</v>
      </c>
      <c r="P38" s="27">
        <v>0</v>
      </c>
      <c r="Q38" s="52">
        <v>0</v>
      </c>
      <c r="R38" s="31"/>
      <c r="S38" s="531"/>
    </row>
    <row r="39" spans="1:19" ht="22.5" customHeight="1" x14ac:dyDescent="0.25">
      <c r="A39" s="7" t="s">
        <v>53</v>
      </c>
      <c r="B39" s="104" t="s">
        <v>47</v>
      </c>
      <c r="C39" s="118">
        <f t="shared" si="29"/>
        <v>37.1</v>
      </c>
      <c r="D39" s="114">
        <v>37.1</v>
      </c>
      <c r="E39" s="31">
        <v>0</v>
      </c>
      <c r="F39" s="27">
        <v>0</v>
      </c>
      <c r="G39" s="315">
        <v>0</v>
      </c>
      <c r="H39" s="118">
        <f t="shared" si="30"/>
        <v>37.1</v>
      </c>
      <c r="I39" s="114">
        <v>37.1</v>
      </c>
      <c r="J39" s="31">
        <v>0</v>
      </c>
      <c r="K39" s="27">
        <v>0</v>
      </c>
      <c r="L39" s="315">
        <v>0</v>
      </c>
      <c r="M39" s="118">
        <f t="shared" si="31"/>
        <v>37.1</v>
      </c>
      <c r="N39" s="114">
        <v>37.1</v>
      </c>
      <c r="O39" s="31">
        <v>0</v>
      </c>
      <c r="P39" s="27">
        <v>0</v>
      </c>
      <c r="Q39" s="52">
        <v>0</v>
      </c>
      <c r="R39" s="31"/>
      <c r="S39" s="531"/>
    </row>
    <row r="40" spans="1:19" ht="30.75" customHeight="1" x14ac:dyDescent="0.25">
      <c r="A40" s="7" t="s">
        <v>54</v>
      </c>
      <c r="B40" s="104" t="s">
        <v>48</v>
      </c>
      <c r="C40" s="118">
        <f t="shared" si="29"/>
        <v>0</v>
      </c>
      <c r="D40" s="114">
        <v>0</v>
      </c>
      <c r="E40" s="31">
        <v>0</v>
      </c>
      <c r="F40" s="27">
        <v>0</v>
      </c>
      <c r="G40" s="315">
        <v>0</v>
      </c>
      <c r="H40" s="118">
        <f t="shared" si="30"/>
        <v>0</v>
      </c>
      <c r="I40" s="114">
        <v>0</v>
      </c>
      <c r="J40" s="31">
        <v>0</v>
      </c>
      <c r="K40" s="27">
        <v>0</v>
      </c>
      <c r="L40" s="315">
        <v>0</v>
      </c>
      <c r="M40" s="118">
        <f t="shared" si="31"/>
        <v>0</v>
      </c>
      <c r="N40" s="114">
        <v>0</v>
      </c>
      <c r="O40" s="31">
        <v>0</v>
      </c>
      <c r="P40" s="27">
        <v>0</v>
      </c>
      <c r="Q40" s="52">
        <v>0</v>
      </c>
      <c r="R40" s="31"/>
      <c r="S40" s="531"/>
    </row>
    <row r="41" spans="1:19" ht="47.25" customHeight="1" x14ac:dyDescent="0.25">
      <c r="A41" s="7" t="s">
        <v>55</v>
      </c>
      <c r="B41" s="106" t="s">
        <v>49</v>
      </c>
      <c r="C41" s="119">
        <f t="shared" si="29"/>
        <v>14.5</v>
      </c>
      <c r="D41" s="120">
        <v>14.5</v>
      </c>
      <c r="E41" s="198">
        <v>0</v>
      </c>
      <c r="F41" s="117">
        <v>0</v>
      </c>
      <c r="G41" s="321">
        <v>0</v>
      </c>
      <c r="H41" s="119">
        <f t="shared" si="30"/>
        <v>14.5</v>
      </c>
      <c r="I41" s="120">
        <v>14.5</v>
      </c>
      <c r="J41" s="198">
        <v>0</v>
      </c>
      <c r="K41" s="117">
        <v>0</v>
      </c>
      <c r="L41" s="321">
        <v>0</v>
      </c>
      <c r="M41" s="119">
        <f t="shared" si="31"/>
        <v>14.5</v>
      </c>
      <c r="N41" s="120">
        <v>14.5</v>
      </c>
      <c r="O41" s="198">
        <v>0</v>
      </c>
      <c r="P41" s="117">
        <v>0</v>
      </c>
      <c r="Q41" s="52">
        <v>0</v>
      </c>
      <c r="R41" s="198"/>
      <c r="S41" s="531"/>
    </row>
    <row r="42" spans="1:19" ht="24.6" customHeight="1" x14ac:dyDescent="0.25">
      <c r="A42" s="17"/>
      <c r="B42" s="107" t="s">
        <v>56</v>
      </c>
      <c r="C42" s="46">
        <f>D42+E42+F42</f>
        <v>69.8</v>
      </c>
      <c r="D42" s="18">
        <f>D43+D44+D45+D46+D47</f>
        <v>69.8</v>
      </c>
      <c r="E42" s="18">
        <f t="shared" ref="E42:G42" si="32">E43+E44+E45+E46+E47</f>
        <v>0</v>
      </c>
      <c r="F42" s="18">
        <f t="shared" si="32"/>
        <v>0</v>
      </c>
      <c r="G42" s="322">
        <f t="shared" si="32"/>
        <v>0</v>
      </c>
      <c r="H42" s="46">
        <f>I42+J42+K42</f>
        <v>69.8</v>
      </c>
      <c r="I42" s="18">
        <f>I43+I44+I45+I46+I47</f>
        <v>69.8</v>
      </c>
      <c r="J42" s="18">
        <f t="shared" ref="J42:L42" si="33">J43+J44+J45+J46+J47</f>
        <v>0</v>
      </c>
      <c r="K42" s="18">
        <f t="shared" si="33"/>
        <v>0</v>
      </c>
      <c r="L42" s="322">
        <f t="shared" si="33"/>
        <v>0</v>
      </c>
      <c r="M42" s="46">
        <f>N42+O42+P42</f>
        <v>69.8</v>
      </c>
      <c r="N42" s="18">
        <f>N43+N44+N45+N46+N47</f>
        <v>69.8</v>
      </c>
      <c r="O42" s="18">
        <f t="shared" ref="O42:P42" si="34">O43+O44+O45+O46+O47</f>
        <v>0</v>
      </c>
      <c r="P42" s="18">
        <f t="shared" si="34"/>
        <v>0</v>
      </c>
      <c r="Q42" s="47">
        <v>0</v>
      </c>
      <c r="R42" s="56">
        <f>M42/C42*100</f>
        <v>100</v>
      </c>
      <c r="S42" s="531"/>
    </row>
    <row r="43" spans="1:19" ht="78.75" customHeight="1" x14ac:dyDescent="0.25">
      <c r="A43" s="10" t="s">
        <v>62</v>
      </c>
      <c r="B43" s="108" t="s">
        <v>57</v>
      </c>
      <c r="C43" s="122">
        <f t="shared" ref="C43:C49" si="35">D43</f>
        <v>4.4000000000000004</v>
      </c>
      <c r="D43" s="113">
        <v>4.4000000000000004</v>
      </c>
      <c r="E43" s="200">
        <v>0</v>
      </c>
      <c r="F43" s="313">
        <v>0</v>
      </c>
      <c r="G43" s="323">
        <v>0</v>
      </c>
      <c r="H43" s="324">
        <f>I43+J43+K43</f>
        <v>4.4000000000000004</v>
      </c>
      <c r="I43" s="113">
        <v>4.4000000000000004</v>
      </c>
      <c r="J43" s="200">
        <v>0</v>
      </c>
      <c r="K43" s="313">
        <v>0</v>
      </c>
      <c r="L43" s="323">
        <v>0</v>
      </c>
      <c r="M43" s="122">
        <f t="shared" ref="M43:M49" si="36">N43</f>
        <v>4.4000000000000004</v>
      </c>
      <c r="N43" s="113">
        <v>4.4000000000000004</v>
      </c>
      <c r="O43" s="200">
        <v>0</v>
      </c>
      <c r="P43" s="313">
        <v>0</v>
      </c>
      <c r="Q43" s="52">
        <v>0</v>
      </c>
      <c r="R43" s="200"/>
      <c r="S43" s="531"/>
    </row>
    <row r="44" spans="1:19" ht="36" x14ac:dyDescent="0.25">
      <c r="A44" s="11" t="s">
        <v>63</v>
      </c>
      <c r="B44" s="104" t="s">
        <v>58</v>
      </c>
      <c r="C44" s="115">
        <f t="shared" si="35"/>
        <v>0</v>
      </c>
      <c r="D44" s="114">
        <v>0</v>
      </c>
      <c r="E44" s="31">
        <v>0</v>
      </c>
      <c r="F44" s="27">
        <v>0</v>
      </c>
      <c r="G44" s="315">
        <v>0</v>
      </c>
      <c r="H44" s="53">
        <f t="shared" ref="H44:H47" si="37">I44+J44+K44</f>
        <v>0</v>
      </c>
      <c r="I44" s="114">
        <v>0</v>
      </c>
      <c r="J44" s="31">
        <v>0</v>
      </c>
      <c r="K44" s="27">
        <v>0</v>
      </c>
      <c r="L44" s="315">
        <v>0</v>
      </c>
      <c r="M44" s="115">
        <f t="shared" si="36"/>
        <v>0</v>
      </c>
      <c r="N44" s="114">
        <v>0</v>
      </c>
      <c r="O44" s="31">
        <v>0</v>
      </c>
      <c r="P44" s="27">
        <v>0</v>
      </c>
      <c r="Q44" s="52">
        <v>0</v>
      </c>
      <c r="R44" s="31"/>
      <c r="S44" s="531"/>
    </row>
    <row r="45" spans="1:19" ht="37.5" customHeight="1" x14ac:dyDescent="0.25">
      <c r="A45" s="11" t="s">
        <v>64</v>
      </c>
      <c r="B45" s="104" t="s">
        <v>59</v>
      </c>
      <c r="C45" s="115">
        <f t="shared" si="35"/>
        <v>2.4</v>
      </c>
      <c r="D45" s="114">
        <v>2.4</v>
      </c>
      <c r="E45" s="31">
        <v>0</v>
      </c>
      <c r="F45" s="27">
        <v>0</v>
      </c>
      <c r="G45" s="315">
        <v>0</v>
      </c>
      <c r="H45" s="53">
        <f t="shared" si="37"/>
        <v>2.4</v>
      </c>
      <c r="I45" s="114">
        <v>2.4</v>
      </c>
      <c r="J45" s="31">
        <v>0</v>
      </c>
      <c r="K45" s="27">
        <v>0</v>
      </c>
      <c r="L45" s="315">
        <v>0</v>
      </c>
      <c r="M45" s="115">
        <f t="shared" si="36"/>
        <v>2.4</v>
      </c>
      <c r="N45" s="114">
        <v>2.4</v>
      </c>
      <c r="O45" s="31">
        <v>0</v>
      </c>
      <c r="P45" s="27">
        <v>0</v>
      </c>
      <c r="Q45" s="52">
        <v>0</v>
      </c>
      <c r="R45" s="31"/>
      <c r="S45" s="531"/>
    </row>
    <row r="46" spans="1:19" ht="34.5" customHeight="1" x14ac:dyDescent="0.25">
      <c r="A46" s="11" t="s">
        <v>65</v>
      </c>
      <c r="B46" s="104" t="s">
        <v>60</v>
      </c>
      <c r="C46" s="115">
        <f t="shared" si="35"/>
        <v>39</v>
      </c>
      <c r="D46" s="114">
        <v>39</v>
      </c>
      <c r="E46" s="31">
        <v>0</v>
      </c>
      <c r="F46" s="27">
        <v>0</v>
      </c>
      <c r="G46" s="315">
        <v>0</v>
      </c>
      <c r="H46" s="53">
        <f t="shared" si="37"/>
        <v>39</v>
      </c>
      <c r="I46" s="114">
        <v>39</v>
      </c>
      <c r="J46" s="31">
        <v>0</v>
      </c>
      <c r="K46" s="27">
        <v>0</v>
      </c>
      <c r="L46" s="315">
        <v>0</v>
      </c>
      <c r="M46" s="115">
        <f t="shared" si="36"/>
        <v>39</v>
      </c>
      <c r="N46" s="114">
        <v>39</v>
      </c>
      <c r="O46" s="31">
        <v>0</v>
      </c>
      <c r="P46" s="27">
        <v>0</v>
      </c>
      <c r="Q46" s="52">
        <v>0</v>
      </c>
      <c r="R46" s="31"/>
      <c r="S46" s="531"/>
    </row>
    <row r="47" spans="1:19" ht="42" customHeight="1" x14ac:dyDescent="0.25">
      <c r="A47" s="11" t="s">
        <v>66</v>
      </c>
      <c r="B47" s="104" t="s">
        <v>61</v>
      </c>
      <c r="C47" s="115">
        <f t="shared" si="35"/>
        <v>24</v>
      </c>
      <c r="D47" s="114">
        <v>24</v>
      </c>
      <c r="E47" s="31">
        <v>0</v>
      </c>
      <c r="F47" s="27">
        <v>0</v>
      </c>
      <c r="G47" s="315">
        <v>0</v>
      </c>
      <c r="H47" s="53">
        <f t="shared" si="37"/>
        <v>24</v>
      </c>
      <c r="I47" s="114">
        <v>24</v>
      </c>
      <c r="J47" s="31">
        <v>0</v>
      </c>
      <c r="K47" s="27">
        <v>0</v>
      </c>
      <c r="L47" s="315">
        <v>0</v>
      </c>
      <c r="M47" s="115">
        <f t="shared" si="36"/>
        <v>24</v>
      </c>
      <c r="N47" s="114">
        <v>24</v>
      </c>
      <c r="O47" s="31">
        <v>0</v>
      </c>
      <c r="P47" s="27">
        <v>0</v>
      </c>
      <c r="Q47" s="52">
        <v>0</v>
      </c>
      <c r="R47" s="31"/>
      <c r="S47" s="531"/>
    </row>
    <row r="48" spans="1:19" ht="28.15" customHeight="1" x14ac:dyDescent="0.25">
      <c r="A48" s="9"/>
      <c r="B48" s="107" t="s">
        <v>69</v>
      </c>
      <c r="C48" s="46">
        <f t="shared" si="35"/>
        <v>25</v>
      </c>
      <c r="D48" s="21">
        <f>D49</f>
        <v>25</v>
      </c>
      <c r="E48" s="21">
        <f t="shared" ref="E48:G48" si="38">E49</f>
        <v>0</v>
      </c>
      <c r="F48" s="18">
        <f t="shared" si="38"/>
        <v>0</v>
      </c>
      <c r="G48" s="322">
        <f t="shared" si="38"/>
        <v>0</v>
      </c>
      <c r="H48" s="46">
        <f t="shared" ref="H48:L48" si="39">H49</f>
        <v>25</v>
      </c>
      <c r="I48" s="21">
        <f t="shared" si="39"/>
        <v>25</v>
      </c>
      <c r="J48" s="21">
        <f t="shared" si="39"/>
        <v>0</v>
      </c>
      <c r="K48" s="18">
        <f t="shared" si="39"/>
        <v>0</v>
      </c>
      <c r="L48" s="322">
        <f t="shared" si="39"/>
        <v>0</v>
      </c>
      <c r="M48" s="46">
        <f t="shared" si="36"/>
        <v>25</v>
      </c>
      <c r="N48" s="21">
        <f>N49</f>
        <v>25</v>
      </c>
      <c r="O48" s="21">
        <f t="shared" ref="O48:P48" si="40">O49</f>
        <v>0</v>
      </c>
      <c r="P48" s="18">
        <f t="shared" si="40"/>
        <v>0</v>
      </c>
      <c r="Q48" s="47">
        <v>0</v>
      </c>
      <c r="R48" s="56">
        <f>M48/C48*100</f>
        <v>100</v>
      </c>
      <c r="S48" s="531"/>
    </row>
    <row r="49" spans="1:19" ht="47.25" customHeight="1" x14ac:dyDescent="0.25">
      <c r="A49" s="9" t="s">
        <v>68</v>
      </c>
      <c r="B49" s="104" t="s">
        <v>67</v>
      </c>
      <c r="C49" s="118">
        <f t="shared" si="35"/>
        <v>25</v>
      </c>
      <c r="D49" s="27">
        <v>25</v>
      </c>
      <c r="E49" s="27">
        <v>0</v>
      </c>
      <c r="F49" s="27">
        <v>0</v>
      </c>
      <c r="G49" s="315">
        <v>0</v>
      </c>
      <c r="H49" s="325">
        <f t="shared" ref="H49:H80" si="41">I49+J49+K49</f>
        <v>25</v>
      </c>
      <c r="I49" s="27">
        <v>25</v>
      </c>
      <c r="J49" s="27">
        <v>0</v>
      </c>
      <c r="K49" s="27">
        <v>0</v>
      </c>
      <c r="L49" s="315">
        <v>0</v>
      </c>
      <c r="M49" s="118">
        <f t="shared" si="36"/>
        <v>25</v>
      </c>
      <c r="N49" s="27">
        <v>25</v>
      </c>
      <c r="O49" s="27">
        <v>0</v>
      </c>
      <c r="P49" s="27">
        <v>0</v>
      </c>
      <c r="Q49" s="52">
        <v>0</v>
      </c>
      <c r="R49" s="31"/>
      <c r="S49" s="531"/>
    </row>
    <row r="50" spans="1:19" ht="36" x14ac:dyDescent="0.25">
      <c r="A50" s="13"/>
      <c r="B50" s="103" t="s">
        <v>16</v>
      </c>
      <c r="C50" s="125">
        <f>D50+E50+F50</f>
        <v>359.8</v>
      </c>
      <c r="D50" s="126">
        <f>D51</f>
        <v>75.099999999999994</v>
      </c>
      <c r="E50" s="20">
        <f t="shared" ref="E50:G50" si="42">E51</f>
        <v>25.6</v>
      </c>
      <c r="F50" s="20">
        <f t="shared" si="42"/>
        <v>259.10000000000002</v>
      </c>
      <c r="G50" s="169">
        <f t="shared" si="42"/>
        <v>0</v>
      </c>
      <c r="H50" s="100">
        <f t="shared" si="41"/>
        <v>359.8</v>
      </c>
      <c r="I50" s="20">
        <f>I51</f>
        <v>75.099999999999994</v>
      </c>
      <c r="J50" s="20">
        <f t="shared" ref="J50:L50" si="43">J51</f>
        <v>25.6</v>
      </c>
      <c r="K50" s="20">
        <f t="shared" si="43"/>
        <v>259.10000000000002</v>
      </c>
      <c r="L50" s="169">
        <f t="shared" si="43"/>
        <v>0</v>
      </c>
      <c r="M50" s="125">
        <f>N50+O50+P50</f>
        <v>217.3</v>
      </c>
      <c r="N50" s="126">
        <f>N51</f>
        <v>75</v>
      </c>
      <c r="O50" s="20">
        <f t="shared" ref="O50:P50" si="44">O51</f>
        <v>12.8</v>
      </c>
      <c r="P50" s="20">
        <f t="shared" si="44"/>
        <v>129.5</v>
      </c>
      <c r="Q50" s="49">
        <v>0</v>
      </c>
      <c r="R50" s="55">
        <f>M50/C50*100</f>
        <v>60.394663702056697</v>
      </c>
      <c r="S50" s="531"/>
    </row>
    <row r="51" spans="1:19" ht="33.75" customHeight="1" x14ac:dyDescent="0.25">
      <c r="A51" s="5"/>
      <c r="B51" s="104" t="s">
        <v>72</v>
      </c>
      <c r="C51" s="118">
        <f>D51+E51+F51</f>
        <v>359.8</v>
      </c>
      <c r="D51" s="27">
        <v>75.099999999999994</v>
      </c>
      <c r="E51" s="27">
        <v>25.6</v>
      </c>
      <c r="F51" s="27">
        <v>259.10000000000002</v>
      </c>
      <c r="G51" s="315">
        <v>0</v>
      </c>
      <c r="H51" s="118">
        <f t="shared" si="41"/>
        <v>359.8</v>
      </c>
      <c r="I51" s="27">
        <v>75.099999999999994</v>
      </c>
      <c r="J51" s="27">
        <v>25.6</v>
      </c>
      <c r="K51" s="27">
        <v>259.10000000000002</v>
      </c>
      <c r="L51" s="315">
        <v>0</v>
      </c>
      <c r="M51" s="118">
        <f>N51+O51+P51</f>
        <v>217.3</v>
      </c>
      <c r="N51" s="27">
        <v>75</v>
      </c>
      <c r="O51" s="27">
        <v>12.8</v>
      </c>
      <c r="P51" s="27">
        <v>129.5</v>
      </c>
      <c r="Q51" s="52">
        <v>0</v>
      </c>
      <c r="R51" s="31"/>
      <c r="S51" s="531"/>
    </row>
    <row r="52" spans="1:19" ht="39.75" customHeight="1" x14ac:dyDescent="0.25">
      <c r="A52" s="5"/>
      <c r="B52" s="109" t="s">
        <v>370</v>
      </c>
      <c r="C52" s="127">
        <f>D52+E52+F52</f>
        <v>290</v>
      </c>
      <c r="D52" s="128">
        <f>D53</f>
        <v>290</v>
      </c>
      <c r="E52" s="23">
        <f t="shared" ref="E52:G52" si="45">E53</f>
        <v>0</v>
      </c>
      <c r="F52" s="23">
        <f t="shared" si="45"/>
        <v>0</v>
      </c>
      <c r="G52" s="747">
        <f t="shared" si="45"/>
        <v>0</v>
      </c>
      <c r="H52" s="48">
        <f t="shared" si="41"/>
        <v>290</v>
      </c>
      <c r="I52" s="23">
        <f>I53</f>
        <v>290</v>
      </c>
      <c r="J52" s="23">
        <f t="shared" ref="J52:L52" si="46">J53</f>
        <v>0</v>
      </c>
      <c r="K52" s="23">
        <f t="shared" si="46"/>
        <v>0</v>
      </c>
      <c r="L52" s="747">
        <f t="shared" si="46"/>
        <v>0</v>
      </c>
      <c r="M52" s="127">
        <f>N52+O52+P52</f>
        <v>290</v>
      </c>
      <c r="N52" s="128">
        <f>N53</f>
        <v>290</v>
      </c>
      <c r="O52" s="23">
        <f t="shared" ref="O52:P52" si="47">O53</f>
        <v>0</v>
      </c>
      <c r="P52" s="23">
        <f t="shared" si="47"/>
        <v>0</v>
      </c>
      <c r="Q52" s="49">
        <v>0</v>
      </c>
      <c r="R52" s="55">
        <f>M52/C52*100</f>
        <v>100</v>
      </c>
      <c r="S52" s="531"/>
    </row>
    <row r="53" spans="1:19" ht="25.5" customHeight="1" x14ac:dyDescent="0.25">
      <c r="A53" s="5"/>
      <c r="B53" s="104" t="s">
        <v>169</v>
      </c>
      <c r="C53" s="115">
        <f>D53</f>
        <v>290</v>
      </c>
      <c r="D53" s="117">
        <v>290</v>
      </c>
      <c r="E53" s="117">
        <v>0</v>
      </c>
      <c r="F53" s="27">
        <v>0</v>
      </c>
      <c r="G53" s="315">
        <v>0</v>
      </c>
      <c r="H53" s="115">
        <f t="shared" si="41"/>
        <v>290</v>
      </c>
      <c r="I53" s="117">
        <v>290</v>
      </c>
      <c r="J53" s="117">
        <v>0</v>
      </c>
      <c r="K53" s="27">
        <v>0</v>
      </c>
      <c r="L53" s="315">
        <v>0</v>
      </c>
      <c r="M53" s="115">
        <f>N53</f>
        <v>290</v>
      </c>
      <c r="N53" s="117">
        <v>290</v>
      </c>
      <c r="O53" s="117">
        <v>0</v>
      </c>
      <c r="P53" s="27">
        <v>0</v>
      </c>
      <c r="Q53" s="52">
        <v>0</v>
      </c>
      <c r="R53" s="31"/>
      <c r="S53" s="531"/>
    </row>
    <row r="54" spans="1:19" ht="41.25" customHeight="1" x14ac:dyDescent="0.25">
      <c r="A54" s="5"/>
      <c r="B54" s="111" t="s">
        <v>96</v>
      </c>
      <c r="C54" s="127">
        <f t="shared" ref="C54:C87" si="48">D54+E54+F54</f>
        <v>967.7</v>
      </c>
      <c r="D54" s="128">
        <f>D55+D58+D61+D62+D63+D64</f>
        <v>967.7</v>
      </c>
      <c r="E54" s="23">
        <f>E55+E56+E57+E58+E59+E60+E61+E62</f>
        <v>0</v>
      </c>
      <c r="F54" s="23">
        <f>F55+F56+F57+F58+F59+F60+F61+F62</f>
        <v>0</v>
      </c>
      <c r="G54" s="335">
        <f>G55+G56+G57+G58+G59+G60+G61+G62</f>
        <v>0</v>
      </c>
      <c r="H54" s="127">
        <f t="shared" si="41"/>
        <v>967.7</v>
      </c>
      <c r="I54" s="128">
        <f>I55+I58+I61+I62+I63+I64</f>
        <v>967.7</v>
      </c>
      <c r="J54" s="23">
        <f>J55+J56+J57+J58+J59+J60+J61+J62</f>
        <v>0</v>
      </c>
      <c r="K54" s="23">
        <f>K55+K56+K57+K58+K59+K60+K61+K62</f>
        <v>0</v>
      </c>
      <c r="L54" s="335">
        <f>L55+L56+L57+L58+L59+L60+L61+L62</f>
        <v>0</v>
      </c>
      <c r="M54" s="127">
        <f t="shared" ref="M54:M87" si="49">N54+O54+P54</f>
        <v>967.5</v>
      </c>
      <c r="N54" s="128">
        <f>N55+N58+N61+N62+N63+N64</f>
        <v>967.5</v>
      </c>
      <c r="O54" s="23">
        <f>O55+O56+O57+O58+O59+O60+O61+O62</f>
        <v>0</v>
      </c>
      <c r="P54" s="23">
        <f>P55+P56+P57+P58+P59+P60+P61+P62</f>
        <v>0</v>
      </c>
      <c r="Q54" s="49">
        <f>Q55+Q56+Q57+Q58+Q59+Q60+Q61+Q62</f>
        <v>0</v>
      </c>
      <c r="R54" s="336">
        <f>M54/C54*100</f>
        <v>99.979332437738961</v>
      </c>
      <c r="S54" s="531"/>
    </row>
    <row r="55" spans="1:19" ht="54.75" customHeight="1" x14ac:dyDescent="0.25">
      <c r="A55" s="5"/>
      <c r="B55" s="104" t="s">
        <v>414</v>
      </c>
      <c r="C55" s="115">
        <f t="shared" si="48"/>
        <v>631.5</v>
      </c>
      <c r="D55" s="114">
        <v>631.5</v>
      </c>
      <c r="E55" s="30">
        <v>0</v>
      </c>
      <c r="F55" s="26">
        <v>0</v>
      </c>
      <c r="G55" s="319">
        <v>0</v>
      </c>
      <c r="H55" s="115">
        <f t="shared" si="41"/>
        <v>631.5</v>
      </c>
      <c r="I55" s="114">
        <v>631.5</v>
      </c>
      <c r="J55" s="30">
        <v>0</v>
      </c>
      <c r="K55" s="26">
        <v>0</v>
      </c>
      <c r="L55" s="319">
        <v>0</v>
      </c>
      <c r="M55" s="115">
        <f t="shared" si="49"/>
        <v>631.5</v>
      </c>
      <c r="N55" s="114">
        <v>631.5</v>
      </c>
      <c r="O55" s="30">
        <v>0</v>
      </c>
      <c r="P55" s="26">
        <v>0</v>
      </c>
      <c r="Q55" s="51">
        <v>0</v>
      </c>
      <c r="R55" s="332"/>
      <c r="S55" s="531"/>
    </row>
    <row r="56" spans="1:19" ht="32.25" customHeight="1" x14ac:dyDescent="0.25">
      <c r="A56" s="5"/>
      <c r="B56" s="104" t="s">
        <v>91</v>
      </c>
      <c r="C56" s="115">
        <f t="shared" si="48"/>
        <v>0</v>
      </c>
      <c r="D56" s="114">
        <v>0</v>
      </c>
      <c r="E56" s="30">
        <v>0</v>
      </c>
      <c r="F56" s="26">
        <v>0</v>
      </c>
      <c r="G56" s="319">
        <v>0</v>
      </c>
      <c r="H56" s="115">
        <v>0</v>
      </c>
      <c r="I56" s="114">
        <v>0</v>
      </c>
      <c r="J56" s="30">
        <v>0</v>
      </c>
      <c r="K56" s="26">
        <v>0</v>
      </c>
      <c r="L56" s="319">
        <v>0</v>
      </c>
      <c r="M56" s="115">
        <f t="shared" si="49"/>
        <v>0</v>
      </c>
      <c r="N56" s="114">
        <v>0</v>
      </c>
      <c r="O56" s="30">
        <v>0</v>
      </c>
      <c r="P56" s="26">
        <v>0</v>
      </c>
      <c r="Q56" s="51">
        <v>0</v>
      </c>
      <c r="R56" s="332"/>
      <c r="S56" s="531"/>
    </row>
    <row r="57" spans="1:19" ht="39" customHeight="1" x14ac:dyDescent="0.25">
      <c r="A57" s="5"/>
      <c r="B57" s="104" t="s">
        <v>92</v>
      </c>
      <c r="C57" s="115">
        <f t="shared" si="48"/>
        <v>0</v>
      </c>
      <c r="D57" s="114">
        <v>0</v>
      </c>
      <c r="E57" s="30">
        <v>0</v>
      </c>
      <c r="F57" s="26">
        <v>0</v>
      </c>
      <c r="G57" s="319">
        <v>0</v>
      </c>
      <c r="H57" s="115">
        <f t="shared" si="41"/>
        <v>0</v>
      </c>
      <c r="I57" s="114">
        <v>0</v>
      </c>
      <c r="J57" s="30">
        <v>0</v>
      </c>
      <c r="K57" s="26">
        <v>0</v>
      </c>
      <c r="L57" s="319">
        <v>0</v>
      </c>
      <c r="M57" s="115">
        <f t="shared" si="49"/>
        <v>0</v>
      </c>
      <c r="N57" s="114">
        <v>0</v>
      </c>
      <c r="O57" s="30">
        <v>0</v>
      </c>
      <c r="P57" s="26">
        <v>0</v>
      </c>
      <c r="Q57" s="51">
        <v>0</v>
      </c>
      <c r="R57" s="332"/>
      <c r="S57" s="531"/>
    </row>
    <row r="58" spans="1:19" ht="27.75" customHeight="1" x14ac:dyDescent="0.25">
      <c r="A58" s="5"/>
      <c r="B58" s="104" t="s">
        <v>93</v>
      </c>
      <c r="C58" s="115">
        <f t="shared" si="48"/>
        <v>45</v>
      </c>
      <c r="D58" s="114">
        <v>45</v>
      </c>
      <c r="E58" s="30">
        <v>0</v>
      </c>
      <c r="F58" s="26">
        <v>0</v>
      </c>
      <c r="G58" s="319">
        <v>0</v>
      </c>
      <c r="H58" s="115">
        <f t="shared" si="41"/>
        <v>45</v>
      </c>
      <c r="I58" s="114">
        <v>45</v>
      </c>
      <c r="J58" s="30">
        <v>0</v>
      </c>
      <c r="K58" s="26">
        <v>0</v>
      </c>
      <c r="L58" s="319">
        <v>0</v>
      </c>
      <c r="M58" s="115">
        <f t="shared" si="49"/>
        <v>45</v>
      </c>
      <c r="N58" s="114">
        <v>45</v>
      </c>
      <c r="O58" s="30">
        <v>0</v>
      </c>
      <c r="P58" s="26">
        <v>0</v>
      </c>
      <c r="Q58" s="51">
        <v>0</v>
      </c>
      <c r="R58" s="332"/>
      <c r="S58" s="531"/>
    </row>
    <row r="59" spans="1:19" ht="51.75" customHeight="1" x14ac:dyDescent="0.25">
      <c r="A59" s="5"/>
      <c r="B59" s="104" t="s">
        <v>94</v>
      </c>
      <c r="C59" s="115">
        <f t="shared" si="48"/>
        <v>0</v>
      </c>
      <c r="D59" s="114">
        <v>0</v>
      </c>
      <c r="E59" s="30">
        <v>0</v>
      </c>
      <c r="F59" s="26">
        <v>0</v>
      </c>
      <c r="G59" s="319">
        <v>0</v>
      </c>
      <c r="H59" s="115">
        <f t="shared" si="41"/>
        <v>0</v>
      </c>
      <c r="I59" s="114">
        <v>0</v>
      </c>
      <c r="J59" s="30">
        <v>0</v>
      </c>
      <c r="K59" s="26">
        <v>0</v>
      </c>
      <c r="L59" s="319">
        <v>0</v>
      </c>
      <c r="M59" s="115">
        <f t="shared" si="49"/>
        <v>0</v>
      </c>
      <c r="N59" s="114">
        <v>0</v>
      </c>
      <c r="O59" s="30">
        <v>0</v>
      </c>
      <c r="P59" s="26">
        <v>0</v>
      </c>
      <c r="Q59" s="51">
        <v>0</v>
      </c>
      <c r="R59" s="332"/>
      <c r="S59" s="531"/>
    </row>
    <row r="60" spans="1:19" ht="75" customHeight="1" x14ac:dyDescent="0.25">
      <c r="A60" s="5"/>
      <c r="B60" s="104" t="s">
        <v>172</v>
      </c>
      <c r="C60" s="115">
        <f t="shared" si="48"/>
        <v>0</v>
      </c>
      <c r="D60" s="114">
        <v>0</v>
      </c>
      <c r="E60" s="30">
        <v>0</v>
      </c>
      <c r="F60" s="26">
        <v>0</v>
      </c>
      <c r="G60" s="319">
        <v>0</v>
      </c>
      <c r="H60" s="115">
        <f t="shared" si="41"/>
        <v>0</v>
      </c>
      <c r="I60" s="114">
        <v>0</v>
      </c>
      <c r="J60" s="30">
        <v>0</v>
      </c>
      <c r="K60" s="26">
        <v>0</v>
      </c>
      <c r="L60" s="319">
        <v>0</v>
      </c>
      <c r="M60" s="115">
        <f t="shared" si="49"/>
        <v>0</v>
      </c>
      <c r="N60" s="114">
        <v>0</v>
      </c>
      <c r="O60" s="30">
        <v>0</v>
      </c>
      <c r="P60" s="26">
        <v>0</v>
      </c>
      <c r="Q60" s="51">
        <v>0</v>
      </c>
      <c r="R60" s="332"/>
      <c r="S60" s="531"/>
    </row>
    <row r="61" spans="1:19" ht="48.75" customHeight="1" x14ac:dyDescent="0.25">
      <c r="A61" s="5"/>
      <c r="B61" s="104" t="s">
        <v>231</v>
      </c>
      <c r="C61" s="115">
        <f t="shared" si="48"/>
        <v>7</v>
      </c>
      <c r="D61" s="114">
        <v>7</v>
      </c>
      <c r="E61" s="30">
        <v>0</v>
      </c>
      <c r="F61" s="26">
        <v>0</v>
      </c>
      <c r="G61" s="319">
        <v>0</v>
      </c>
      <c r="H61" s="115">
        <f t="shared" si="41"/>
        <v>7</v>
      </c>
      <c r="I61" s="114">
        <v>7</v>
      </c>
      <c r="J61" s="30">
        <v>0</v>
      </c>
      <c r="K61" s="26">
        <v>0</v>
      </c>
      <c r="L61" s="319">
        <v>0</v>
      </c>
      <c r="M61" s="115">
        <f t="shared" si="49"/>
        <v>7</v>
      </c>
      <c r="N61" s="114">
        <v>7</v>
      </c>
      <c r="O61" s="30">
        <v>0</v>
      </c>
      <c r="P61" s="26">
        <v>0</v>
      </c>
      <c r="Q61" s="51">
        <v>0</v>
      </c>
      <c r="R61" s="332"/>
      <c r="S61" s="531"/>
    </row>
    <row r="62" spans="1:19" ht="36.75" customHeight="1" x14ac:dyDescent="0.25">
      <c r="A62" s="5"/>
      <c r="B62" s="104" t="s">
        <v>95</v>
      </c>
      <c r="C62" s="115">
        <f t="shared" si="48"/>
        <v>164.7</v>
      </c>
      <c r="D62" s="114">
        <v>164.7</v>
      </c>
      <c r="E62" s="31">
        <v>0</v>
      </c>
      <c r="F62" s="27">
        <v>0</v>
      </c>
      <c r="G62" s="315">
        <v>0</v>
      </c>
      <c r="H62" s="115">
        <f t="shared" si="41"/>
        <v>164.7</v>
      </c>
      <c r="I62" s="114">
        <v>164.7</v>
      </c>
      <c r="J62" s="31">
        <v>0</v>
      </c>
      <c r="K62" s="27">
        <v>0</v>
      </c>
      <c r="L62" s="315">
        <v>0</v>
      </c>
      <c r="M62" s="115">
        <f t="shared" si="49"/>
        <v>164.5</v>
      </c>
      <c r="N62" s="114">
        <v>164.5</v>
      </c>
      <c r="O62" s="31">
        <v>0</v>
      </c>
      <c r="P62" s="27">
        <v>0</v>
      </c>
      <c r="Q62" s="52">
        <v>0</v>
      </c>
      <c r="R62" s="334"/>
      <c r="S62" s="531"/>
    </row>
    <row r="63" spans="1:19" ht="30" customHeight="1" x14ac:dyDescent="0.25">
      <c r="A63" s="5"/>
      <c r="B63" s="488" t="s">
        <v>214</v>
      </c>
      <c r="C63" s="115">
        <f t="shared" si="48"/>
        <v>83</v>
      </c>
      <c r="D63" s="114">
        <v>83</v>
      </c>
      <c r="E63" s="200">
        <v>0</v>
      </c>
      <c r="F63" s="313">
        <v>0</v>
      </c>
      <c r="G63" s="323">
        <v>0</v>
      </c>
      <c r="H63" s="115">
        <f t="shared" si="41"/>
        <v>83</v>
      </c>
      <c r="I63" s="114">
        <v>83</v>
      </c>
      <c r="J63" s="200">
        <v>0</v>
      </c>
      <c r="K63" s="313">
        <v>0</v>
      </c>
      <c r="L63" s="323">
        <v>0</v>
      </c>
      <c r="M63" s="115">
        <f t="shared" si="49"/>
        <v>83</v>
      </c>
      <c r="N63" s="114">
        <v>83</v>
      </c>
      <c r="O63" s="200">
        <v>0</v>
      </c>
      <c r="P63" s="313">
        <v>0</v>
      </c>
      <c r="Q63" s="52">
        <v>0</v>
      </c>
      <c r="R63" s="334"/>
      <c r="S63" s="531"/>
    </row>
    <row r="64" spans="1:19" ht="42" customHeight="1" x14ac:dyDescent="0.25">
      <c r="A64" s="5"/>
      <c r="B64" s="488" t="s">
        <v>257</v>
      </c>
      <c r="C64" s="115">
        <f t="shared" si="48"/>
        <v>36.5</v>
      </c>
      <c r="D64" s="114">
        <v>36.5</v>
      </c>
      <c r="E64" s="200">
        <v>0</v>
      </c>
      <c r="F64" s="313">
        <v>0</v>
      </c>
      <c r="G64" s="323">
        <v>0</v>
      </c>
      <c r="H64" s="115">
        <f t="shared" si="41"/>
        <v>36.5</v>
      </c>
      <c r="I64" s="114">
        <v>36.5</v>
      </c>
      <c r="J64" s="200">
        <v>0</v>
      </c>
      <c r="K64" s="313">
        <v>0</v>
      </c>
      <c r="L64" s="323">
        <v>0</v>
      </c>
      <c r="M64" s="115">
        <f t="shared" si="49"/>
        <v>36.5</v>
      </c>
      <c r="N64" s="114">
        <v>36.5</v>
      </c>
      <c r="O64" s="200">
        <v>0</v>
      </c>
      <c r="P64" s="313">
        <v>0</v>
      </c>
      <c r="Q64" s="52">
        <v>0</v>
      </c>
      <c r="R64" s="334"/>
      <c r="S64" s="531"/>
    </row>
    <row r="65" spans="1:19" ht="67.5" customHeight="1" x14ac:dyDescent="0.25">
      <c r="A65" s="12"/>
      <c r="B65" s="103" t="s">
        <v>18</v>
      </c>
      <c r="C65" s="127">
        <f t="shared" si="48"/>
        <v>208</v>
      </c>
      <c r="D65" s="126">
        <f>D66+D72</f>
        <v>208</v>
      </c>
      <c r="E65" s="20">
        <f t="shared" ref="E65:G65" si="50">E67+E68+E69+E70+E71+E73+E74+E75+E76+E77+E78+E79</f>
        <v>0</v>
      </c>
      <c r="F65" s="20">
        <f t="shared" si="50"/>
        <v>0</v>
      </c>
      <c r="G65" s="20">
        <f t="shared" si="50"/>
        <v>0</v>
      </c>
      <c r="H65" s="48">
        <f>I65+J65+K65</f>
        <v>208</v>
      </c>
      <c r="I65" s="20">
        <f>I66+I72</f>
        <v>208</v>
      </c>
      <c r="J65" s="20">
        <f t="shared" ref="J65:L65" si="51">J67+J68+J69+J70+J71+J73+J74+J75+J76+J77+J78+J79</f>
        <v>0</v>
      </c>
      <c r="K65" s="20">
        <f t="shared" si="51"/>
        <v>0</v>
      </c>
      <c r="L65" s="20">
        <f t="shared" si="51"/>
        <v>0</v>
      </c>
      <c r="M65" s="127">
        <f t="shared" si="49"/>
        <v>208</v>
      </c>
      <c r="N65" s="126">
        <f>N66+N72</f>
        <v>208</v>
      </c>
      <c r="O65" s="20">
        <f t="shared" ref="O65:Q65" si="52">O67+O68+O69+O70+O71+O73+O74+O75+O76+O77+O78+O79</f>
        <v>0</v>
      </c>
      <c r="P65" s="20">
        <f t="shared" si="52"/>
        <v>0</v>
      </c>
      <c r="Q65" s="20">
        <f t="shared" si="52"/>
        <v>0</v>
      </c>
      <c r="R65" s="55">
        <f>M65/C65*100</f>
        <v>100</v>
      </c>
      <c r="S65" s="531"/>
    </row>
    <row r="66" spans="1:19" ht="46.5" customHeight="1" thickBot="1" x14ac:dyDescent="0.3">
      <c r="A66" s="24" t="s">
        <v>170</v>
      </c>
      <c r="B66" s="107" t="s">
        <v>79</v>
      </c>
      <c r="C66" s="46">
        <f t="shared" si="48"/>
        <v>203</v>
      </c>
      <c r="D66" s="18">
        <f>D67+D68+D69+D70+D71</f>
        <v>203</v>
      </c>
      <c r="E66" s="97">
        <f t="shared" ref="E66:G66" si="53">E67+E68+E69+E70+E71</f>
        <v>0</v>
      </c>
      <c r="F66" s="97">
        <f t="shared" si="53"/>
        <v>0</v>
      </c>
      <c r="G66" s="317">
        <f t="shared" si="53"/>
        <v>0</v>
      </c>
      <c r="H66" s="46">
        <f>I66</f>
        <v>203</v>
      </c>
      <c r="I66" s="18">
        <f>I67+I68+I69+I70+I71</f>
        <v>203</v>
      </c>
      <c r="J66" s="97">
        <f>J67+J68+J69+J70+J71</f>
        <v>0</v>
      </c>
      <c r="K66" s="97">
        <f t="shared" ref="K66:L66" si="54">K67+K68+K69+K70+K71</f>
        <v>0</v>
      </c>
      <c r="L66" s="317">
        <f t="shared" si="54"/>
        <v>0</v>
      </c>
      <c r="M66" s="46">
        <f t="shared" si="49"/>
        <v>203</v>
      </c>
      <c r="N66" s="18">
        <f>N67+N68+N69+N70+N71</f>
        <v>203</v>
      </c>
      <c r="O66" s="97">
        <f t="shared" ref="O66:Q66" si="55">O67+O68+O69+O70+O71</f>
        <v>0</v>
      </c>
      <c r="P66" s="97">
        <f t="shared" si="55"/>
        <v>0</v>
      </c>
      <c r="Q66" s="98">
        <f t="shared" si="55"/>
        <v>0</v>
      </c>
      <c r="R66" s="330">
        <f>M66/C66*100</f>
        <v>100</v>
      </c>
      <c r="S66" s="531"/>
    </row>
    <row r="67" spans="1:19" ht="39.75" customHeight="1" x14ac:dyDescent="0.25">
      <c r="A67" s="24" t="s">
        <v>26</v>
      </c>
      <c r="B67" s="104" t="s">
        <v>80</v>
      </c>
      <c r="C67" s="115">
        <f t="shared" si="48"/>
        <v>0</v>
      </c>
      <c r="D67" s="27">
        <v>0</v>
      </c>
      <c r="E67" s="25">
        <v>0</v>
      </c>
      <c r="F67" s="26">
        <v>0</v>
      </c>
      <c r="G67" s="319">
        <v>0</v>
      </c>
      <c r="H67" s="53">
        <f t="shared" ref="H67:H87" si="56">I67+J67+K67</f>
        <v>0</v>
      </c>
      <c r="I67" s="27">
        <v>0</v>
      </c>
      <c r="J67" s="26">
        <v>0</v>
      </c>
      <c r="K67" s="26">
        <v>0</v>
      </c>
      <c r="L67" s="319">
        <v>0</v>
      </c>
      <c r="M67" s="115">
        <f t="shared" si="49"/>
        <v>0</v>
      </c>
      <c r="N67" s="27">
        <v>0</v>
      </c>
      <c r="O67" s="25">
        <v>0</v>
      </c>
      <c r="P67" s="26">
        <v>0</v>
      </c>
      <c r="Q67" s="51">
        <v>0</v>
      </c>
      <c r="R67" s="331"/>
      <c r="S67" s="531"/>
    </row>
    <row r="68" spans="1:19" ht="24" customHeight="1" x14ac:dyDescent="0.25">
      <c r="A68" s="24" t="s">
        <v>27</v>
      </c>
      <c r="B68" s="104" t="s">
        <v>81</v>
      </c>
      <c r="C68" s="115">
        <f t="shared" si="48"/>
        <v>73</v>
      </c>
      <c r="D68" s="27">
        <v>73</v>
      </c>
      <c r="E68" s="25">
        <v>0</v>
      </c>
      <c r="F68" s="26">
        <v>0</v>
      </c>
      <c r="G68" s="319">
        <v>0</v>
      </c>
      <c r="H68" s="53">
        <f t="shared" si="56"/>
        <v>73</v>
      </c>
      <c r="I68" s="27">
        <v>73</v>
      </c>
      <c r="J68" s="26">
        <v>0</v>
      </c>
      <c r="K68" s="26">
        <v>0</v>
      </c>
      <c r="L68" s="319">
        <v>0</v>
      </c>
      <c r="M68" s="115">
        <f t="shared" si="49"/>
        <v>73</v>
      </c>
      <c r="N68" s="27">
        <v>73</v>
      </c>
      <c r="O68" s="25">
        <v>0</v>
      </c>
      <c r="P68" s="26">
        <v>0</v>
      </c>
      <c r="Q68" s="51">
        <v>0</v>
      </c>
      <c r="R68" s="332"/>
      <c r="S68" s="531"/>
    </row>
    <row r="69" spans="1:19" ht="38.25" customHeight="1" x14ac:dyDescent="0.25">
      <c r="A69" s="24" t="s">
        <v>28</v>
      </c>
      <c r="B69" s="104" t="s">
        <v>82</v>
      </c>
      <c r="C69" s="115">
        <f t="shared" si="48"/>
        <v>15</v>
      </c>
      <c r="D69" s="27">
        <v>15</v>
      </c>
      <c r="E69" s="25">
        <v>0</v>
      </c>
      <c r="F69" s="26">
        <v>0</v>
      </c>
      <c r="G69" s="319">
        <v>0</v>
      </c>
      <c r="H69" s="53">
        <f t="shared" si="56"/>
        <v>15</v>
      </c>
      <c r="I69" s="27">
        <v>15</v>
      </c>
      <c r="J69" s="26">
        <v>0</v>
      </c>
      <c r="K69" s="26">
        <v>0</v>
      </c>
      <c r="L69" s="319">
        <v>0</v>
      </c>
      <c r="M69" s="115">
        <f t="shared" si="49"/>
        <v>15</v>
      </c>
      <c r="N69" s="27">
        <v>15</v>
      </c>
      <c r="O69" s="25">
        <v>0</v>
      </c>
      <c r="P69" s="26">
        <v>0</v>
      </c>
      <c r="Q69" s="51">
        <v>0</v>
      </c>
      <c r="R69" s="332"/>
      <c r="S69" s="531"/>
    </row>
    <row r="70" spans="1:19" ht="24" customHeight="1" x14ac:dyDescent="0.25">
      <c r="A70" s="24" t="s">
        <v>29</v>
      </c>
      <c r="B70" s="104" t="s">
        <v>83</v>
      </c>
      <c r="C70" s="115">
        <f t="shared" si="48"/>
        <v>60</v>
      </c>
      <c r="D70" s="27">
        <v>60</v>
      </c>
      <c r="E70" s="25">
        <v>0</v>
      </c>
      <c r="F70" s="26">
        <v>0</v>
      </c>
      <c r="G70" s="319">
        <v>0</v>
      </c>
      <c r="H70" s="53">
        <f t="shared" si="56"/>
        <v>60</v>
      </c>
      <c r="I70" s="27">
        <v>60</v>
      </c>
      <c r="J70" s="26">
        <v>0</v>
      </c>
      <c r="K70" s="26">
        <v>0</v>
      </c>
      <c r="L70" s="319">
        <v>0</v>
      </c>
      <c r="M70" s="115">
        <f t="shared" si="49"/>
        <v>60</v>
      </c>
      <c r="N70" s="27">
        <v>60</v>
      </c>
      <c r="O70" s="25">
        <v>0</v>
      </c>
      <c r="P70" s="26">
        <v>0</v>
      </c>
      <c r="Q70" s="51">
        <v>0</v>
      </c>
      <c r="R70" s="332"/>
      <c r="S70" s="531"/>
    </row>
    <row r="71" spans="1:19" ht="38.25" customHeight="1" x14ac:dyDescent="0.25">
      <c r="A71" s="24" t="s">
        <v>30</v>
      </c>
      <c r="B71" s="104" t="s">
        <v>415</v>
      </c>
      <c r="C71" s="115">
        <f t="shared" si="48"/>
        <v>55</v>
      </c>
      <c r="D71" s="28">
        <v>55</v>
      </c>
      <c r="E71" s="28">
        <v>0</v>
      </c>
      <c r="F71" s="26">
        <v>0</v>
      </c>
      <c r="G71" s="319">
        <v>0</v>
      </c>
      <c r="H71" s="53">
        <f t="shared" si="56"/>
        <v>55</v>
      </c>
      <c r="I71" s="28">
        <v>55</v>
      </c>
      <c r="J71" s="26">
        <v>0</v>
      </c>
      <c r="K71" s="26">
        <v>0</v>
      </c>
      <c r="L71" s="319">
        <v>0</v>
      </c>
      <c r="M71" s="115">
        <f t="shared" si="49"/>
        <v>55</v>
      </c>
      <c r="N71" s="28">
        <v>55</v>
      </c>
      <c r="O71" s="28">
        <v>0</v>
      </c>
      <c r="P71" s="26">
        <v>0</v>
      </c>
      <c r="Q71" s="51">
        <v>0</v>
      </c>
      <c r="R71" s="332"/>
      <c r="S71" s="531"/>
    </row>
    <row r="72" spans="1:19" ht="35.25" customHeight="1" x14ac:dyDescent="0.25">
      <c r="A72" s="24" t="s">
        <v>171</v>
      </c>
      <c r="B72" s="107" t="s">
        <v>90</v>
      </c>
      <c r="C72" s="46">
        <f t="shared" si="48"/>
        <v>5</v>
      </c>
      <c r="D72" s="129">
        <f>D73+D74+D75+D76+D77+D78+D79</f>
        <v>5</v>
      </c>
      <c r="E72" s="124">
        <f>E73+E74+E75+E76+E77+E78+E79</f>
        <v>0</v>
      </c>
      <c r="F72" s="97">
        <f>F73+F74+F75+F76+F77+F78+F79</f>
        <v>0</v>
      </c>
      <c r="G72" s="317">
        <f>G73+G74+G75+G76+G77+G78+G79</f>
        <v>0</v>
      </c>
      <c r="H72" s="46">
        <f t="shared" si="56"/>
        <v>5</v>
      </c>
      <c r="I72" s="124">
        <f>I73+I74+I75+I76+I77+I78+I79</f>
        <v>5</v>
      </c>
      <c r="J72" s="97">
        <f t="shared" ref="J72:L72" si="57">J73+J74+J75+J76+J77+J78+J79</f>
        <v>0</v>
      </c>
      <c r="K72" s="97">
        <f t="shared" si="57"/>
        <v>0</v>
      </c>
      <c r="L72" s="317">
        <f t="shared" si="57"/>
        <v>0</v>
      </c>
      <c r="M72" s="46">
        <f t="shared" si="49"/>
        <v>5</v>
      </c>
      <c r="N72" s="129">
        <f>N73+N74+N75+N76+N77+N78+N79</f>
        <v>5</v>
      </c>
      <c r="O72" s="124">
        <f t="shared" ref="O72:Q72" si="58">O73+O74+O75+O76+O77+O78+O79</f>
        <v>0</v>
      </c>
      <c r="P72" s="97">
        <f t="shared" si="58"/>
        <v>0</v>
      </c>
      <c r="Q72" s="98">
        <f t="shared" si="58"/>
        <v>0</v>
      </c>
      <c r="R72" s="333">
        <f>M72/C72*100</f>
        <v>100</v>
      </c>
      <c r="S72" s="531"/>
    </row>
    <row r="73" spans="1:19" ht="63" customHeight="1" x14ac:dyDescent="0.25">
      <c r="A73" s="102" t="s">
        <v>34</v>
      </c>
      <c r="B73" s="104" t="s">
        <v>85</v>
      </c>
      <c r="C73" s="115">
        <f t="shared" si="48"/>
        <v>0</v>
      </c>
      <c r="D73" s="28">
        <v>0</v>
      </c>
      <c r="E73" s="28">
        <v>0</v>
      </c>
      <c r="F73" s="26">
        <v>0</v>
      </c>
      <c r="G73" s="319">
        <v>0</v>
      </c>
      <c r="H73" s="53">
        <v>0</v>
      </c>
      <c r="I73" s="28">
        <v>0</v>
      </c>
      <c r="J73" s="26">
        <v>0</v>
      </c>
      <c r="K73" s="26">
        <v>0</v>
      </c>
      <c r="L73" s="319">
        <v>0</v>
      </c>
      <c r="M73" s="115">
        <v>0</v>
      </c>
      <c r="N73" s="28">
        <v>0</v>
      </c>
      <c r="O73" s="28">
        <v>0</v>
      </c>
      <c r="P73" s="26">
        <v>0</v>
      </c>
      <c r="Q73" s="51">
        <v>0</v>
      </c>
      <c r="R73" s="332"/>
      <c r="S73" s="531"/>
    </row>
    <row r="74" spans="1:19" ht="63.75" customHeight="1" x14ac:dyDescent="0.25">
      <c r="A74" s="24" t="s">
        <v>115</v>
      </c>
      <c r="B74" s="104" t="s">
        <v>86</v>
      </c>
      <c r="C74" s="115">
        <f t="shared" si="48"/>
        <v>0</v>
      </c>
      <c r="D74" s="28">
        <v>0</v>
      </c>
      <c r="E74" s="28">
        <v>0</v>
      </c>
      <c r="F74" s="26">
        <v>0</v>
      </c>
      <c r="G74" s="319">
        <v>0</v>
      </c>
      <c r="H74" s="53">
        <v>0</v>
      </c>
      <c r="I74" s="28">
        <v>0</v>
      </c>
      <c r="J74" s="26">
        <v>0</v>
      </c>
      <c r="K74" s="26">
        <v>0</v>
      </c>
      <c r="L74" s="319">
        <v>0</v>
      </c>
      <c r="M74" s="115">
        <f t="shared" si="49"/>
        <v>0</v>
      </c>
      <c r="N74" s="28">
        <v>0</v>
      </c>
      <c r="O74" s="28">
        <v>0</v>
      </c>
      <c r="P74" s="26">
        <v>0</v>
      </c>
      <c r="Q74" s="51">
        <v>0</v>
      </c>
      <c r="R74" s="332"/>
      <c r="S74" s="531"/>
    </row>
    <row r="75" spans="1:19" ht="60.75" customHeight="1" x14ac:dyDescent="0.25">
      <c r="A75" s="24" t="s">
        <v>116</v>
      </c>
      <c r="B75" s="104" t="s">
        <v>173</v>
      </c>
      <c r="C75" s="115">
        <f t="shared" si="48"/>
        <v>0</v>
      </c>
      <c r="D75" s="28">
        <v>0</v>
      </c>
      <c r="E75" s="28">
        <v>0</v>
      </c>
      <c r="F75" s="26">
        <v>0</v>
      </c>
      <c r="G75" s="319">
        <v>0</v>
      </c>
      <c r="H75" s="53">
        <v>0</v>
      </c>
      <c r="I75" s="28">
        <v>0</v>
      </c>
      <c r="J75" s="26">
        <v>0</v>
      </c>
      <c r="K75" s="26">
        <v>0</v>
      </c>
      <c r="L75" s="319">
        <v>0</v>
      </c>
      <c r="M75" s="115">
        <f t="shared" si="49"/>
        <v>0</v>
      </c>
      <c r="N75" s="28">
        <v>0</v>
      </c>
      <c r="O75" s="28">
        <v>0</v>
      </c>
      <c r="P75" s="26">
        <v>0</v>
      </c>
      <c r="Q75" s="51">
        <v>0</v>
      </c>
      <c r="R75" s="332"/>
      <c r="S75" s="531"/>
    </row>
    <row r="76" spans="1:19" ht="18" customHeight="1" x14ac:dyDescent="0.25">
      <c r="A76" s="24" t="s">
        <v>117</v>
      </c>
      <c r="B76" s="104" t="s">
        <v>87</v>
      </c>
      <c r="C76" s="115">
        <f t="shared" si="48"/>
        <v>0</v>
      </c>
      <c r="D76" s="28">
        <v>0</v>
      </c>
      <c r="E76" s="28">
        <v>0</v>
      </c>
      <c r="F76" s="26">
        <v>0</v>
      </c>
      <c r="G76" s="319">
        <v>0</v>
      </c>
      <c r="H76" s="53">
        <v>0</v>
      </c>
      <c r="I76" s="28">
        <v>0</v>
      </c>
      <c r="J76" s="26">
        <v>0</v>
      </c>
      <c r="K76" s="26">
        <v>0</v>
      </c>
      <c r="L76" s="319">
        <v>0</v>
      </c>
      <c r="M76" s="115">
        <f t="shared" si="49"/>
        <v>0</v>
      </c>
      <c r="N76" s="28">
        <v>0</v>
      </c>
      <c r="O76" s="28">
        <v>0</v>
      </c>
      <c r="P76" s="26">
        <v>0</v>
      </c>
      <c r="Q76" s="51">
        <v>0</v>
      </c>
      <c r="R76" s="332"/>
      <c r="S76" s="531"/>
    </row>
    <row r="77" spans="1:19" ht="33.75" customHeight="1" x14ac:dyDescent="0.25">
      <c r="A77" s="24" t="s">
        <v>118</v>
      </c>
      <c r="B77" s="104" t="s">
        <v>168</v>
      </c>
      <c r="C77" s="115">
        <f t="shared" si="48"/>
        <v>0</v>
      </c>
      <c r="D77" s="28">
        <v>0</v>
      </c>
      <c r="E77" s="28">
        <v>0</v>
      </c>
      <c r="F77" s="26">
        <v>0</v>
      </c>
      <c r="G77" s="319">
        <v>0</v>
      </c>
      <c r="H77" s="53">
        <f t="shared" si="56"/>
        <v>0</v>
      </c>
      <c r="I77" s="28">
        <v>0</v>
      </c>
      <c r="J77" s="26">
        <v>0</v>
      </c>
      <c r="K77" s="26">
        <v>0</v>
      </c>
      <c r="L77" s="319">
        <v>0</v>
      </c>
      <c r="M77" s="115">
        <f t="shared" si="49"/>
        <v>0</v>
      </c>
      <c r="N77" s="28">
        <v>0</v>
      </c>
      <c r="O77" s="28">
        <v>0</v>
      </c>
      <c r="P77" s="26">
        <v>0</v>
      </c>
      <c r="Q77" s="51">
        <v>0</v>
      </c>
      <c r="R77" s="332"/>
      <c r="S77" s="531"/>
    </row>
    <row r="78" spans="1:19" ht="26.25" customHeight="1" x14ac:dyDescent="0.25">
      <c r="A78" s="5" t="s">
        <v>119</v>
      </c>
      <c r="B78" s="104" t="s">
        <v>88</v>
      </c>
      <c r="C78" s="115">
        <f t="shared" si="48"/>
        <v>0</v>
      </c>
      <c r="D78" s="27">
        <v>0</v>
      </c>
      <c r="E78" s="27">
        <v>0</v>
      </c>
      <c r="F78" s="27">
        <v>0</v>
      </c>
      <c r="G78" s="315">
        <v>0</v>
      </c>
      <c r="H78" s="53">
        <f t="shared" si="56"/>
        <v>0</v>
      </c>
      <c r="I78" s="27">
        <v>0</v>
      </c>
      <c r="J78" s="27">
        <v>0</v>
      </c>
      <c r="K78" s="27">
        <v>0</v>
      </c>
      <c r="L78" s="315">
        <v>0</v>
      </c>
      <c r="M78" s="115">
        <f t="shared" si="49"/>
        <v>0</v>
      </c>
      <c r="N78" s="27">
        <v>0</v>
      </c>
      <c r="O78" s="27">
        <v>0</v>
      </c>
      <c r="P78" s="27">
        <v>0</v>
      </c>
      <c r="Q78" s="52">
        <v>0</v>
      </c>
      <c r="R78" s="334"/>
      <c r="S78" s="531"/>
    </row>
    <row r="79" spans="1:19" ht="23.25" customHeight="1" x14ac:dyDescent="0.25">
      <c r="A79" s="24" t="s">
        <v>120</v>
      </c>
      <c r="B79" s="110" t="s">
        <v>89</v>
      </c>
      <c r="C79" s="115">
        <f t="shared" si="48"/>
        <v>5</v>
      </c>
      <c r="D79" s="26">
        <v>5</v>
      </c>
      <c r="E79" s="26">
        <v>0</v>
      </c>
      <c r="F79" s="26">
        <v>0</v>
      </c>
      <c r="G79" s="319">
        <v>0</v>
      </c>
      <c r="H79" s="53">
        <f t="shared" si="56"/>
        <v>5</v>
      </c>
      <c r="I79" s="26">
        <v>5</v>
      </c>
      <c r="J79" s="26">
        <v>0</v>
      </c>
      <c r="K79" s="26">
        <v>0</v>
      </c>
      <c r="L79" s="319">
        <v>0</v>
      </c>
      <c r="M79" s="115">
        <f t="shared" si="49"/>
        <v>5</v>
      </c>
      <c r="N79" s="26">
        <v>5</v>
      </c>
      <c r="O79" s="26">
        <v>0</v>
      </c>
      <c r="P79" s="26">
        <v>0</v>
      </c>
      <c r="Q79" s="51">
        <v>0</v>
      </c>
      <c r="R79" s="332"/>
      <c r="S79" s="531"/>
    </row>
    <row r="80" spans="1:19" ht="60" x14ac:dyDescent="0.25">
      <c r="A80" s="12"/>
      <c r="B80" s="103" t="s">
        <v>17</v>
      </c>
      <c r="C80" s="127">
        <f t="shared" ref="C80:C88" si="59">D80+E80+F80</f>
        <v>233.5</v>
      </c>
      <c r="D80" s="128">
        <f>D81+D82+D83+D84+D85+D86+D87</f>
        <v>233.5</v>
      </c>
      <c r="E80" s="23">
        <f t="shared" ref="E80:G80" si="60">E81+E82+E83+E84+E85+E86</f>
        <v>0</v>
      </c>
      <c r="F80" s="20">
        <f t="shared" si="60"/>
        <v>0</v>
      </c>
      <c r="G80" s="327">
        <f t="shared" si="60"/>
        <v>0</v>
      </c>
      <c r="H80" s="48">
        <f t="shared" si="41"/>
        <v>233.5</v>
      </c>
      <c r="I80" s="20">
        <f>I81+I82+I83+I84+I85+I86+I87</f>
        <v>233.5</v>
      </c>
      <c r="J80" s="20">
        <f t="shared" ref="J80:L80" si="61">J81+J82+J83+J84+J85+J86</f>
        <v>0</v>
      </c>
      <c r="K80" s="20">
        <f t="shared" si="61"/>
        <v>0</v>
      </c>
      <c r="L80" s="327">
        <f t="shared" si="61"/>
        <v>0</v>
      </c>
      <c r="M80" s="127">
        <f t="shared" ref="M80:M88" si="62">N80+O80+P80</f>
        <v>233.5</v>
      </c>
      <c r="N80" s="128">
        <f>N81+N82+N83+N84+N85+N86+N87</f>
        <v>233.5</v>
      </c>
      <c r="O80" s="23">
        <f t="shared" ref="O80:Q80" si="63">O81+O82+O83+O84+O85+O86</f>
        <v>0</v>
      </c>
      <c r="P80" s="20">
        <f t="shared" si="63"/>
        <v>0</v>
      </c>
      <c r="Q80" s="49">
        <f t="shared" si="63"/>
        <v>0</v>
      </c>
      <c r="R80" s="55">
        <f>M80/C80*100</f>
        <v>100</v>
      </c>
      <c r="S80" s="531"/>
    </row>
    <row r="81" spans="1:19" ht="36" x14ac:dyDescent="0.25">
      <c r="A81" s="24"/>
      <c r="B81" s="104" t="s">
        <v>73</v>
      </c>
      <c r="C81" s="123">
        <f t="shared" si="48"/>
        <v>18.399999999999999</v>
      </c>
      <c r="D81" s="27">
        <v>18.399999999999999</v>
      </c>
      <c r="E81" s="26">
        <v>0</v>
      </c>
      <c r="F81" s="26">
        <v>0</v>
      </c>
      <c r="G81" s="319">
        <v>0</v>
      </c>
      <c r="H81" s="115">
        <f t="shared" si="56"/>
        <v>18.399999999999999</v>
      </c>
      <c r="I81" s="27">
        <v>18.399999999999999</v>
      </c>
      <c r="J81" s="26">
        <v>0</v>
      </c>
      <c r="K81" s="26">
        <v>0</v>
      </c>
      <c r="L81" s="319">
        <v>0</v>
      </c>
      <c r="M81" s="123">
        <f t="shared" si="49"/>
        <v>18.399999999999999</v>
      </c>
      <c r="N81" s="27">
        <v>18.399999999999999</v>
      </c>
      <c r="O81" s="26">
        <v>0</v>
      </c>
      <c r="P81" s="26">
        <v>0</v>
      </c>
      <c r="Q81" s="51">
        <v>0</v>
      </c>
      <c r="R81" s="58"/>
      <c r="S81" s="531"/>
    </row>
    <row r="82" spans="1:19" ht="24" x14ac:dyDescent="0.25">
      <c r="A82" s="24"/>
      <c r="B82" s="104" t="s">
        <v>74</v>
      </c>
      <c r="C82" s="123">
        <f t="shared" si="48"/>
        <v>5.9</v>
      </c>
      <c r="D82" s="27">
        <v>5.9</v>
      </c>
      <c r="E82" s="26">
        <v>0</v>
      </c>
      <c r="F82" s="26">
        <v>0</v>
      </c>
      <c r="G82" s="319">
        <v>0</v>
      </c>
      <c r="H82" s="115">
        <f t="shared" si="56"/>
        <v>5.9</v>
      </c>
      <c r="I82" s="27">
        <v>5.9</v>
      </c>
      <c r="J82" s="26">
        <v>0</v>
      </c>
      <c r="K82" s="26">
        <v>0</v>
      </c>
      <c r="L82" s="319">
        <v>0</v>
      </c>
      <c r="M82" s="123">
        <f t="shared" si="49"/>
        <v>5.9</v>
      </c>
      <c r="N82" s="27">
        <v>5.9</v>
      </c>
      <c r="O82" s="26">
        <v>0</v>
      </c>
      <c r="P82" s="26">
        <v>0</v>
      </c>
      <c r="Q82" s="51">
        <v>0</v>
      </c>
      <c r="R82" s="58"/>
      <c r="S82" s="531"/>
    </row>
    <row r="83" spans="1:19" ht="24" x14ac:dyDescent="0.25">
      <c r="A83" s="24"/>
      <c r="B83" s="104" t="s">
        <v>75</v>
      </c>
      <c r="C83" s="123">
        <f t="shared" si="48"/>
        <v>10</v>
      </c>
      <c r="D83" s="27">
        <v>10</v>
      </c>
      <c r="E83" s="26">
        <v>0</v>
      </c>
      <c r="F83" s="26">
        <v>0</v>
      </c>
      <c r="G83" s="319">
        <v>0</v>
      </c>
      <c r="H83" s="115">
        <f t="shared" si="56"/>
        <v>10</v>
      </c>
      <c r="I83" s="27">
        <v>10</v>
      </c>
      <c r="J83" s="26">
        <v>0</v>
      </c>
      <c r="K83" s="26">
        <v>0</v>
      </c>
      <c r="L83" s="319">
        <v>0</v>
      </c>
      <c r="M83" s="123">
        <f t="shared" si="49"/>
        <v>10</v>
      </c>
      <c r="N83" s="27">
        <v>10</v>
      </c>
      <c r="O83" s="26">
        <v>0</v>
      </c>
      <c r="P83" s="26">
        <v>0</v>
      </c>
      <c r="Q83" s="51">
        <v>0</v>
      </c>
      <c r="R83" s="58"/>
      <c r="S83" s="531"/>
    </row>
    <row r="84" spans="1:19" ht="24" x14ac:dyDescent="0.25">
      <c r="A84" s="24"/>
      <c r="B84" s="104" t="s">
        <v>76</v>
      </c>
      <c r="C84" s="123">
        <f t="shared" si="48"/>
        <v>126.7</v>
      </c>
      <c r="D84" s="27">
        <v>126.7</v>
      </c>
      <c r="E84" s="26">
        <v>0</v>
      </c>
      <c r="F84" s="26">
        <v>0</v>
      </c>
      <c r="G84" s="319">
        <v>0</v>
      </c>
      <c r="H84" s="115">
        <f t="shared" si="56"/>
        <v>126.7</v>
      </c>
      <c r="I84" s="27">
        <v>126.7</v>
      </c>
      <c r="J84" s="26">
        <v>0</v>
      </c>
      <c r="K84" s="26">
        <v>0</v>
      </c>
      <c r="L84" s="319">
        <v>0</v>
      </c>
      <c r="M84" s="123">
        <f t="shared" si="49"/>
        <v>126.7</v>
      </c>
      <c r="N84" s="27">
        <v>126.7</v>
      </c>
      <c r="O84" s="26">
        <v>0</v>
      </c>
      <c r="P84" s="26">
        <v>0</v>
      </c>
      <c r="Q84" s="51">
        <v>0</v>
      </c>
      <c r="R84" s="58"/>
      <c r="S84" s="531"/>
    </row>
    <row r="85" spans="1:19" ht="34.5" customHeight="1" x14ac:dyDescent="0.25">
      <c r="A85" s="5"/>
      <c r="B85" s="104" t="s">
        <v>77</v>
      </c>
      <c r="C85" s="123">
        <f t="shared" si="48"/>
        <v>9.6999999999999993</v>
      </c>
      <c r="D85" s="27">
        <v>9.6999999999999993</v>
      </c>
      <c r="E85" s="27">
        <v>0</v>
      </c>
      <c r="F85" s="27">
        <v>0</v>
      </c>
      <c r="G85" s="315">
        <v>0</v>
      </c>
      <c r="H85" s="115">
        <f t="shared" si="56"/>
        <v>9.6999999999999993</v>
      </c>
      <c r="I85" s="27">
        <v>9.6999999999999993</v>
      </c>
      <c r="J85" s="27">
        <v>0</v>
      </c>
      <c r="K85" s="27">
        <v>0</v>
      </c>
      <c r="L85" s="315">
        <v>0</v>
      </c>
      <c r="M85" s="123">
        <f t="shared" si="49"/>
        <v>9.6999999999999993</v>
      </c>
      <c r="N85" s="27">
        <v>9.6999999999999993</v>
      </c>
      <c r="O85" s="27">
        <v>0</v>
      </c>
      <c r="P85" s="27">
        <v>0</v>
      </c>
      <c r="Q85" s="52">
        <v>0</v>
      </c>
      <c r="R85" s="31"/>
      <c r="S85" s="531"/>
    </row>
    <row r="86" spans="1:19" ht="64.5" customHeight="1" x14ac:dyDescent="0.25">
      <c r="A86" s="24"/>
      <c r="B86" s="110" t="s">
        <v>78</v>
      </c>
      <c r="C86" s="123">
        <f t="shared" si="48"/>
        <v>50</v>
      </c>
      <c r="D86" s="27">
        <v>50</v>
      </c>
      <c r="E86" s="26">
        <v>0</v>
      </c>
      <c r="F86" s="26">
        <v>0</v>
      </c>
      <c r="G86" s="319">
        <v>0</v>
      </c>
      <c r="H86" s="115">
        <f t="shared" si="56"/>
        <v>50</v>
      </c>
      <c r="I86" s="27">
        <v>50</v>
      </c>
      <c r="J86" s="26">
        <v>0</v>
      </c>
      <c r="K86" s="26">
        <v>0</v>
      </c>
      <c r="L86" s="319">
        <v>0</v>
      </c>
      <c r="M86" s="123">
        <f t="shared" si="49"/>
        <v>50</v>
      </c>
      <c r="N86" s="27">
        <v>50</v>
      </c>
      <c r="O86" s="26">
        <v>0</v>
      </c>
      <c r="P86" s="26">
        <v>0</v>
      </c>
      <c r="Q86" s="51">
        <v>0</v>
      </c>
      <c r="R86" s="30"/>
      <c r="S86" s="531"/>
    </row>
    <row r="87" spans="1:19" ht="36" customHeight="1" x14ac:dyDescent="0.25">
      <c r="A87" s="24"/>
      <c r="B87" s="241" t="s">
        <v>416</v>
      </c>
      <c r="C87" s="123">
        <f t="shared" si="48"/>
        <v>12.8</v>
      </c>
      <c r="D87" s="27">
        <v>12.8</v>
      </c>
      <c r="E87" s="26">
        <v>0</v>
      </c>
      <c r="F87" s="26">
        <v>0</v>
      </c>
      <c r="G87" s="319">
        <v>0</v>
      </c>
      <c r="H87" s="115">
        <f t="shared" si="56"/>
        <v>12.8</v>
      </c>
      <c r="I87" s="27">
        <v>12.8</v>
      </c>
      <c r="J87" s="26">
        <v>0</v>
      </c>
      <c r="K87" s="26">
        <v>0</v>
      </c>
      <c r="L87" s="319">
        <v>0</v>
      </c>
      <c r="M87" s="123">
        <f t="shared" si="49"/>
        <v>12.8</v>
      </c>
      <c r="N87" s="27">
        <v>12.8</v>
      </c>
      <c r="O87" s="26">
        <v>0</v>
      </c>
      <c r="P87" s="26">
        <v>0</v>
      </c>
      <c r="Q87" s="51">
        <v>0</v>
      </c>
      <c r="R87" s="30"/>
      <c r="S87" s="531"/>
    </row>
    <row r="88" spans="1:19" ht="60" x14ac:dyDescent="0.25">
      <c r="A88" s="36"/>
      <c r="B88" s="103" t="s">
        <v>19</v>
      </c>
      <c r="C88" s="127">
        <f t="shared" si="59"/>
        <v>20</v>
      </c>
      <c r="D88" s="130">
        <f>D89+D90+D91+D92+D93</f>
        <v>20</v>
      </c>
      <c r="E88" s="101">
        <f>E89+E90</f>
        <v>0</v>
      </c>
      <c r="F88" s="101">
        <f>F89+F90</f>
        <v>0</v>
      </c>
      <c r="G88" s="301">
        <f>G89+G90</f>
        <v>0</v>
      </c>
      <c r="H88" s="48">
        <f>I88+J88+K88</f>
        <v>20</v>
      </c>
      <c r="I88" s="101">
        <f>I89+I90+I91+I92+I93</f>
        <v>20</v>
      </c>
      <c r="J88" s="101">
        <f>J89+J90</f>
        <v>0</v>
      </c>
      <c r="K88" s="101">
        <f>K89+K90</f>
        <v>0</v>
      </c>
      <c r="L88" s="301">
        <f>L89+L90</f>
        <v>0</v>
      </c>
      <c r="M88" s="127">
        <f t="shared" si="62"/>
        <v>20</v>
      </c>
      <c r="N88" s="130">
        <f>N89+N90+N91+N92+N93</f>
        <v>20</v>
      </c>
      <c r="O88" s="101">
        <f>O89+O90</f>
        <v>0</v>
      </c>
      <c r="P88" s="101">
        <f>P89+P90</f>
        <v>0</v>
      </c>
      <c r="Q88" s="49">
        <f>Q89+Q90</f>
        <v>0</v>
      </c>
      <c r="R88" s="336">
        <f>M88/C88*100</f>
        <v>100</v>
      </c>
      <c r="S88" s="531"/>
    </row>
    <row r="89" spans="1:19" ht="25.5" customHeight="1" x14ac:dyDescent="0.25">
      <c r="A89" s="33"/>
      <c r="B89" s="110" t="s">
        <v>97</v>
      </c>
      <c r="C89" s="337">
        <f>D89</f>
        <v>0</v>
      </c>
      <c r="D89" s="258">
        <v>0</v>
      </c>
      <c r="E89" s="26">
        <v>0</v>
      </c>
      <c r="F89" s="26">
        <v>0</v>
      </c>
      <c r="G89" s="319">
        <v>0</v>
      </c>
      <c r="H89" s="115">
        <f>I89+J89+K89</f>
        <v>0</v>
      </c>
      <c r="I89" s="258">
        <v>0</v>
      </c>
      <c r="J89" s="26">
        <v>0</v>
      </c>
      <c r="K89" s="26">
        <v>0</v>
      </c>
      <c r="L89" s="319">
        <v>0</v>
      </c>
      <c r="M89" s="337">
        <f>N89</f>
        <v>0</v>
      </c>
      <c r="N89" s="258">
        <v>0</v>
      </c>
      <c r="O89" s="26">
        <v>0</v>
      </c>
      <c r="P89" s="26">
        <v>0</v>
      </c>
      <c r="Q89" s="51">
        <v>0</v>
      </c>
      <c r="R89" s="338"/>
      <c r="S89" s="531"/>
    </row>
    <row r="90" spans="1:19" ht="36.75" customHeight="1" x14ac:dyDescent="0.25">
      <c r="A90" s="95"/>
      <c r="B90" s="246" t="s">
        <v>98</v>
      </c>
      <c r="C90" s="245">
        <f>D90+E90+F90</f>
        <v>20</v>
      </c>
      <c r="D90" s="244">
        <v>20</v>
      </c>
      <c r="E90" s="27">
        <v>0</v>
      </c>
      <c r="F90" s="27">
        <v>0</v>
      </c>
      <c r="G90" s="52">
        <v>0</v>
      </c>
      <c r="H90" s="30">
        <f>I90+J90+K90</f>
        <v>20</v>
      </c>
      <c r="I90" s="244">
        <v>20</v>
      </c>
      <c r="J90" s="27">
        <v>0</v>
      </c>
      <c r="K90" s="316">
        <v>0</v>
      </c>
      <c r="L90" s="52">
        <v>0</v>
      </c>
      <c r="M90" s="245">
        <f>N90+O90+P90</f>
        <v>20</v>
      </c>
      <c r="N90" s="244">
        <v>20</v>
      </c>
      <c r="O90" s="27">
        <v>0</v>
      </c>
      <c r="P90" s="27">
        <v>0</v>
      </c>
      <c r="Q90" s="52">
        <v>0</v>
      </c>
      <c r="R90" s="339"/>
      <c r="S90" s="531"/>
    </row>
    <row r="91" spans="1:19" ht="36.75" customHeight="1" x14ac:dyDescent="0.25">
      <c r="A91" s="87"/>
      <c r="B91" s="246" t="s">
        <v>203</v>
      </c>
      <c r="C91" s="245">
        <f>D91</f>
        <v>0</v>
      </c>
      <c r="D91" s="244">
        <v>0</v>
      </c>
      <c r="E91" s="27">
        <v>0</v>
      </c>
      <c r="F91" s="27">
        <v>0</v>
      </c>
      <c r="G91" s="52">
        <v>0</v>
      </c>
      <c r="H91" s="30">
        <f t="shared" ref="H91:H102" si="64">I91</f>
        <v>0</v>
      </c>
      <c r="I91" s="244">
        <v>0</v>
      </c>
      <c r="J91" s="27">
        <v>0</v>
      </c>
      <c r="K91" s="316">
        <v>0</v>
      </c>
      <c r="L91" s="52">
        <v>0</v>
      </c>
      <c r="M91" s="245">
        <f>N91</f>
        <v>0</v>
      </c>
      <c r="N91" s="244">
        <v>0</v>
      </c>
      <c r="O91" s="27">
        <v>0</v>
      </c>
      <c r="P91" s="27">
        <v>0</v>
      </c>
      <c r="Q91" s="52">
        <v>0</v>
      </c>
      <c r="R91" s="339"/>
      <c r="S91" s="531"/>
    </row>
    <row r="92" spans="1:19" ht="53.25" customHeight="1" x14ac:dyDescent="0.25">
      <c r="A92" s="87"/>
      <c r="B92" s="246" t="s">
        <v>204</v>
      </c>
      <c r="C92" s="245">
        <f>D92</f>
        <v>0</v>
      </c>
      <c r="D92" s="244">
        <v>0</v>
      </c>
      <c r="E92" s="27">
        <v>0</v>
      </c>
      <c r="F92" s="27">
        <v>0</v>
      </c>
      <c r="G92" s="52">
        <v>0</v>
      </c>
      <c r="H92" s="30">
        <f t="shared" si="64"/>
        <v>0</v>
      </c>
      <c r="I92" s="244">
        <v>0</v>
      </c>
      <c r="J92" s="27">
        <v>0</v>
      </c>
      <c r="K92" s="316">
        <v>0</v>
      </c>
      <c r="L92" s="52">
        <v>0</v>
      </c>
      <c r="M92" s="245">
        <f>N92</f>
        <v>0</v>
      </c>
      <c r="N92" s="244">
        <v>0</v>
      </c>
      <c r="O92" s="27">
        <v>0</v>
      </c>
      <c r="P92" s="27">
        <v>0</v>
      </c>
      <c r="Q92" s="52">
        <v>0</v>
      </c>
      <c r="R92" s="339"/>
      <c r="S92" s="531"/>
    </row>
    <row r="93" spans="1:19" ht="36.75" customHeight="1" x14ac:dyDescent="0.25">
      <c r="A93" s="87"/>
      <c r="B93" s="246" t="s">
        <v>390</v>
      </c>
      <c r="C93" s="245">
        <f>D93</f>
        <v>0</v>
      </c>
      <c r="D93" s="244">
        <v>0</v>
      </c>
      <c r="E93" s="27">
        <v>0</v>
      </c>
      <c r="F93" s="27">
        <v>0</v>
      </c>
      <c r="G93" s="52">
        <v>0</v>
      </c>
      <c r="H93" s="30">
        <f t="shared" si="64"/>
        <v>0</v>
      </c>
      <c r="I93" s="244">
        <v>0</v>
      </c>
      <c r="J93" s="27">
        <v>0</v>
      </c>
      <c r="K93" s="316">
        <v>0</v>
      </c>
      <c r="L93" s="52">
        <v>0</v>
      </c>
      <c r="M93" s="245">
        <f>N93</f>
        <v>0</v>
      </c>
      <c r="N93" s="244">
        <v>0</v>
      </c>
      <c r="O93" s="27">
        <v>0</v>
      </c>
      <c r="P93" s="27">
        <v>0</v>
      </c>
      <c r="Q93" s="52">
        <v>0</v>
      </c>
      <c r="R93" s="339"/>
      <c r="S93" s="531"/>
    </row>
    <row r="94" spans="1:19" ht="89.25" customHeight="1" x14ac:dyDescent="0.25">
      <c r="A94" s="87"/>
      <c r="B94" s="247" t="s">
        <v>205</v>
      </c>
      <c r="C94" s="169">
        <f>D94+E94+F94</f>
        <v>404.1</v>
      </c>
      <c r="D94" s="20">
        <f>D95+D96+D97+D98+D99+D100+D101+D102+D103</f>
        <v>404.1</v>
      </c>
      <c r="E94" s="20">
        <f t="shared" ref="E94:G94" si="65">E95+E96+E97+E98+E99+E100+E101+E102+E103</f>
        <v>0</v>
      </c>
      <c r="F94" s="20">
        <f t="shared" si="65"/>
        <v>0</v>
      </c>
      <c r="G94" s="49">
        <f t="shared" si="65"/>
        <v>0</v>
      </c>
      <c r="H94" s="169">
        <f t="shared" si="64"/>
        <v>404.1</v>
      </c>
      <c r="I94" s="20">
        <f>I95+I96+I97+I98+I99+I100+I101+I102+I103</f>
        <v>404.1</v>
      </c>
      <c r="J94" s="20">
        <f t="shared" ref="J94:L94" si="66">J95+J96+J97+J98+J99+J100+J101+J102+J103</f>
        <v>0</v>
      </c>
      <c r="K94" s="202">
        <f t="shared" si="66"/>
        <v>0</v>
      </c>
      <c r="L94" s="49">
        <f t="shared" si="66"/>
        <v>0</v>
      </c>
      <c r="M94" s="169">
        <f>N94+O94+P94</f>
        <v>404.1</v>
      </c>
      <c r="N94" s="20">
        <f>N95+N96+N97+N98+N99+N100+N101+N102+N103</f>
        <v>404.1</v>
      </c>
      <c r="O94" s="20">
        <f t="shared" ref="O94:Q94" si="67">O95+O96+O97+O98+O99+O100+O101+O102+O103</f>
        <v>0</v>
      </c>
      <c r="P94" s="20">
        <f t="shared" si="67"/>
        <v>0</v>
      </c>
      <c r="Q94" s="49">
        <f t="shared" si="67"/>
        <v>0</v>
      </c>
      <c r="R94" s="341">
        <f>M94/C94*100</f>
        <v>100</v>
      </c>
      <c r="S94" s="531"/>
    </row>
    <row r="95" spans="1:19" ht="31.5" customHeight="1" x14ac:dyDescent="0.25">
      <c r="A95" s="744">
        <v>1</v>
      </c>
      <c r="B95" s="248" t="s">
        <v>206</v>
      </c>
      <c r="C95" s="245">
        <f t="shared" ref="C95:C103" si="68">D95</f>
        <v>0</v>
      </c>
      <c r="D95" s="244">
        <v>0</v>
      </c>
      <c r="E95" s="244">
        <v>0</v>
      </c>
      <c r="F95" s="244">
        <v>0</v>
      </c>
      <c r="G95" s="250">
        <v>0</v>
      </c>
      <c r="H95" s="245">
        <f t="shared" si="64"/>
        <v>0</v>
      </c>
      <c r="I95" s="244">
        <v>0</v>
      </c>
      <c r="J95" s="244">
        <v>0</v>
      </c>
      <c r="K95" s="342">
        <v>0</v>
      </c>
      <c r="L95" s="250">
        <v>0</v>
      </c>
      <c r="M95" s="245">
        <f t="shared" ref="M95:M103" si="69">N95</f>
        <v>0</v>
      </c>
      <c r="N95" s="244">
        <v>0</v>
      </c>
      <c r="O95" s="244">
        <v>0</v>
      </c>
      <c r="P95" s="244">
        <v>0</v>
      </c>
      <c r="Q95" s="250">
        <v>0</v>
      </c>
      <c r="R95" s="343"/>
      <c r="S95" s="531"/>
    </row>
    <row r="96" spans="1:19" ht="37.5" customHeight="1" x14ac:dyDescent="0.25">
      <c r="A96" s="744">
        <v>2</v>
      </c>
      <c r="B96" s="248" t="s">
        <v>207</v>
      </c>
      <c r="C96" s="245">
        <f t="shared" si="68"/>
        <v>4.9000000000000004</v>
      </c>
      <c r="D96" s="244">
        <v>4.9000000000000004</v>
      </c>
      <c r="E96" s="244">
        <v>0</v>
      </c>
      <c r="F96" s="244">
        <v>0</v>
      </c>
      <c r="G96" s="250">
        <v>0</v>
      </c>
      <c r="H96" s="245">
        <f t="shared" si="64"/>
        <v>4.9000000000000004</v>
      </c>
      <c r="I96" s="244">
        <v>4.9000000000000004</v>
      </c>
      <c r="J96" s="244">
        <v>0</v>
      </c>
      <c r="K96" s="342">
        <v>0</v>
      </c>
      <c r="L96" s="250">
        <v>0</v>
      </c>
      <c r="M96" s="245">
        <f t="shared" si="69"/>
        <v>4.9000000000000004</v>
      </c>
      <c r="N96" s="244">
        <v>4.9000000000000004</v>
      </c>
      <c r="O96" s="244">
        <v>0</v>
      </c>
      <c r="P96" s="244">
        <v>0</v>
      </c>
      <c r="Q96" s="250">
        <v>0</v>
      </c>
      <c r="R96" s="343"/>
      <c r="S96" s="531"/>
    </row>
    <row r="97" spans="1:19" ht="42.75" customHeight="1" x14ac:dyDescent="0.25">
      <c r="A97" s="744">
        <v>3</v>
      </c>
      <c r="B97" s="248" t="s">
        <v>209</v>
      </c>
      <c r="C97" s="245">
        <f t="shared" si="68"/>
        <v>5</v>
      </c>
      <c r="D97" s="244">
        <v>5</v>
      </c>
      <c r="E97" s="244">
        <v>0</v>
      </c>
      <c r="F97" s="244">
        <v>0</v>
      </c>
      <c r="G97" s="250">
        <v>0</v>
      </c>
      <c r="H97" s="245">
        <f t="shared" si="64"/>
        <v>5</v>
      </c>
      <c r="I97" s="244">
        <v>5</v>
      </c>
      <c r="J97" s="244">
        <v>0</v>
      </c>
      <c r="K97" s="342">
        <v>0</v>
      </c>
      <c r="L97" s="250">
        <v>0</v>
      </c>
      <c r="M97" s="245">
        <f t="shared" si="69"/>
        <v>5</v>
      </c>
      <c r="N97" s="244">
        <v>5</v>
      </c>
      <c r="O97" s="244">
        <v>0</v>
      </c>
      <c r="P97" s="244">
        <v>0</v>
      </c>
      <c r="Q97" s="250">
        <v>0</v>
      </c>
      <c r="R97" s="343"/>
      <c r="S97" s="531"/>
    </row>
    <row r="98" spans="1:19" ht="55.5" customHeight="1" x14ac:dyDescent="0.25">
      <c r="A98" s="744">
        <v>4</v>
      </c>
      <c r="B98" s="248" t="s">
        <v>208</v>
      </c>
      <c r="C98" s="245">
        <f t="shared" si="68"/>
        <v>4</v>
      </c>
      <c r="D98" s="244">
        <v>4</v>
      </c>
      <c r="E98" s="244">
        <v>0</v>
      </c>
      <c r="F98" s="244">
        <v>0</v>
      </c>
      <c r="G98" s="250">
        <v>0</v>
      </c>
      <c r="H98" s="245">
        <f t="shared" si="64"/>
        <v>4</v>
      </c>
      <c r="I98" s="244">
        <v>4</v>
      </c>
      <c r="J98" s="244">
        <v>0</v>
      </c>
      <c r="K98" s="342">
        <v>0</v>
      </c>
      <c r="L98" s="250">
        <v>0</v>
      </c>
      <c r="M98" s="245">
        <v>0</v>
      </c>
      <c r="N98" s="244">
        <v>4</v>
      </c>
      <c r="O98" s="244">
        <v>0</v>
      </c>
      <c r="P98" s="244">
        <v>0</v>
      </c>
      <c r="Q98" s="250">
        <v>0</v>
      </c>
      <c r="R98" s="343"/>
      <c r="S98" s="531"/>
    </row>
    <row r="99" spans="1:19" ht="133.5" customHeight="1" x14ac:dyDescent="0.25">
      <c r="A99" s="744">
        <v>5</v>
      </c>
      <c r="B99" s="248" t="s">
        <v>210</v>
      </c>
      <c r="C99" s="245">
        <f t="shared" si="68"/>
        <v>184.3</v>
      </c>
      <c r="D99" s="244">
        <v>184.3</v>
      </c>
      <c r="E99" s="244">
        <v>0</v>
      </c>
      <c r="F99" s="244">
        <v>0</v>
      </c>
      <c r="G99" s="250">
        <v>0</v>
      </c>
      <c r="H99" s="245">
        <f>SUM(I99:L99)</f>
        <v>184.3</v>
      </c>
      <c r="I99" s="244">
        <v>184.3</v>
      </c>
      <c r="J99" s="244">
        <v>0</v>
      </c>
      <c r="K99" s="342">
        <v>0</v>
      </c>
      <c r="L99" s="250">
        <v>0</v>
      </c>
      <c r="M99" s="245">
        <f t="shared" si="69"/>
        <v>184.3</v>
      </c>
      <c r="N99" s="244">
        <v>184.3</v>
      </c>
      <c r="O99" s="244">
        <v>0</v>
      </c>
      <c r="P99" s="244">
        <v>0</v>
      </c>
      <c r="Q99" s="250">
        <v>0</v>
      </c>
      <c r="R99" s="343"/>
      <c r="S99" s="531"/>
    </row>
    <row r="100" spans="1:19" ht="124.5" customHeight="1" x14ac:dyDescent="0.25">
      <c r="A100" s="744">
        <v>6</v>
      </c>
      <c r="B100" s="248" t="s">
        <v>211</v>
      </c>
      <c r="C100" s="245">
        <f t="shared" si="68"/>
        <v>52.8</v>
      </c>
      <c r="D100" s="244">
        <v>52.8</v>
      </c>
      <c r="E100" s="244">
        <v>0</v>
      </c>
      <c r="F100" s="244">
        <v>0</v>
      </c>
      <c r="G100" s="250">
        <v>0</v>
      </c>
      <c r="H100" s="245">
        <f t="shared" si="64"/>
        <v>52.8</v>
      </c>
      <c r="I100" s="244">
        <v>52.8</v>
      </c>
      <c r="J100" s="244">
        <v>0</v>
      </c>
      <c r="K100" s="342">
        <v>0</v>
      </c>
      <c r="L100" s="250">
        <v>0</v>
      </c>
      <c r="M100" s="245">
        <f t="shared" si="69"/>
        <v>52.8</v>
      </c>
      <c r="N100" s="244">
        <v>52.8</v>
      </c>
      <c r="O100" s="244">
        <v>0</v>
      </c>
      <c r="P100" s="244">
        <v>0</v>
      </c>
      <c r="Q100" s="250">
        <v>0</v>
      </c>
      <c r="R100" s="343"/>
      <c r="S100" s="531"/>
    </row>
    <row r="101" spans="1:19" ht="96.75" customHeight="1" thickBot="1" x14ac:dyDescent="0.3">
      <c r="A101" s="744">
        <v>7</v>
      </c>
      <c r="B101" s="248" t="s">
        <v>212</v>
      </c>
      <c r="C101" s="245">
        <f t="shared" si="68"/>
        <v>15</v>
      </c>
      <c r="D101" s="244">
        <v>15</v>
      </c>
      <c r="E101" s="244">
        <v>0</v>
      </c>
      <c r="F101" s="344">
        <v>0</v>
      </c>
      <c r="G101" s="345">
        <v>0</v>
      </c>
      <c r="H101" s="346">
        <f t="shared" si="64"/>
        <v>15</v>
      </c>
      <c r="I101" s="244">
        <v>15</v>
      </c>
      <c r="J101" s="244">
        <v>0</v>
      </c>
      <c r="K101" s="342">
        <v>0</v>
      </c>
      <c r="L101" s="250">
        <v>0</v>
      </c>
      <c r="M101" s="245">
        <f t="shared" si="69"/>
        <v>15</v>
      </c>
      <c r="N101" s="244">
        <v>15</v>
      </c>
      <c r="O101" s="244">
        <v>0</v>
      </c>
      <c r="P101" s="344">
        <v>0</v>
      </c>
      <c r="Q101" s="250">
        <v>0</v>
      </c>
      <c r="R101" s="347"/>
      <c r="S101" s="531"/>
    </row>
    <row r="102" spans="1:19" ht="120.75" customHeight="1" x14ac:dyDescent="0.25">
      <c r="A102" s="744">
        <v>8</v>
      </c>
      <c r="B102" s="248" t="s">
        <v>213</v>
      </c>
      <c r="C102" s="245">
        <f t="shared" si="68"/>
        <v>118.1</v>
      </c>
      <c r="D102" s="244">
        <v>118.1</v>
      </c>
      <c r="E102" s="244">
        <v>0</v>
      </c>
      <c r="F102" s="258">
        <v>0</v>
      </c>
      <c r="G102" s="348">
        <v>0</v>
      </c>
      <c r="H102" s="349">
        <f t="shared" si="64"/>
        <v>118.1</v>
      </c>
      <c r="I102" s="244">
        <v>118.1</v>
      </c>
      <c r="J102" s="244">
        <v>0</v>
      </c>
      <c r="K102" s="342">
        <v>0</v>
      </c>
      <c r="L102" s="250">
        <v>0</v>
      </c>
      <c r="M102" s="245">
        <f t="shared" si="69"/>
        <v>118.1</v>
      </c>
      <c r="N102" s="244">
        <v>118.1</v>
      </c>
      <c r="O102" s="244">
        <v>0</v>
      </c>
      <c r="P102" s="258">
        <v>0</v>
      </c>
      <c r="Q102" s="250">
        <v>0</v>
      </c>
      <c r="R102" s="350"/>
      <c r="S102" s="531"/>
    </row>
    <row r="103" spans="1:19" ht="42" customHeight="1" thickBot="1" x14ac:dyDescent="0.3">
      <c r="A103" s="744">
        <v>9</v>
      </c>
      <c r="B103" s="729" t="s">
        <v>332</v>
      </c>
      <c r="C103" s="244">
        <f t="shared" si="68"/>
        <v>20</v>
      </c>
      <c r="D103" s="244">
        <v>20</v>
      </c>
      <c r="E103" s="244">
        <v>0</v>
      </c>
      <c r="F103" s="725">
        <v>0</v>
      </c>
      <c r="G103" s="244">
        <v>0</v>
      </c>
      <c r="H103" s="244">
        <f>SUM(I103:L103)</f>
        <v>20</v>
      </c>
      <c r="I103" s="725">
        <v>20</v>
      </c>
      <c r="J103" s="725">
        <v>0</v>
      </c>
      <c r="K103" s="727">
        <v>0</v>
      </c>
      <c r="L103" s="250">
        <v>0</v>
      </c>
      <c r="M103" s="245">
        <f t="shared" si="69"/>
        <v>20</v>
      </c>
      <c r="N103" s="725">
        <v>20</v>
      </c>
      <c r="O103" s="725">
        <v>0</v>
      </c>
      <c r="P103" s="725">
        <v>0</v>
      </c>
      <c r="Q103" s="726">
        <v>0</v>
      </c>
      <c r="R103" s="728"/>
      <c r="S103" s="531"/>
    </row>
    <row r="104" spans="1:19" ht="28.9" customHeight="1" thickBot="1" x14ac:dyDescent="0.3">
      <c r="A104" s="154"/>
      <c r="B104" s="242" t="s">
        <v>131</v>
      </c>
      <c r="C104" s="351">
        <f>SUM(D104:G104)</f>
        <v>3201.4</v>
      </c>
      <c r="D104" s="352">
        <f>D20+D50+D52+D54+D65+D80+D88+D94</f>
        <v>2916.7000000000003</v>
      </c>
      <c r="E104" s="352">
        <f t="shared" ref="E104:G104" si="70">E20+E50+E52+E54+E65+E80+E88+E94</f>
        <v>25.6</v>
      </c>
      <c r="F104" s="353">
        <f t="shared" si="70"/>
        <v>259.10000000000002</v>
      </c>
      <c r="G104" s="354">
        <f t="shared" si="70"/>
        <v>0</v>
      </c>
      <c r="H104" s="351">
        <f>SUM(I104:L104)</f>
        <v>3201.4</v>
      </c>
      <c r="I104" s="352">
        <f t="shared" ref="I104:L104" si="71">I20+I50+I52+I54+I65+I80+I88+I94</f>
        <v>2916.7000000000003</v>
      </c>
      <c r="J104" s="352">
        <f t="shared" si="71"/>
        <v>25.6</v>
      </c>
      <c r="K104" s="355">
        <f t="shared" si="71"/>
        <v>259.10000000000002</v>
      </c>
      <c r="L104" s="356">
        <f t="shared" si="71"/>
        <v>0</v>
      </c>
      <c r="M104" s="351">
        <f>SUM(N104:Q104)</f>
        <v>3058.6</v>
      </c>
      <c r="N104" s="352">
        <f t="shared" ref="N104:Q104" si="72">N20+N50+N52+N54+N65+N80+N88+N94</f>
        <v>2916.2999999999997</v>
      </c>
      <c r="O104" s="352">
        <f t="shared" si="72"/>
        <v>12.8</v>
      </c>
      <c r="P104" s="353">
        <f t="shared" si="72"/>
        <v>129.5</v>
      </c>
      <c r="Q104" s="354">
        <f t="shared" si="72"/>
        <v>0</v>
      </c>
      <c r="R104" s="357">
        <f>M104/C104*100</f>
        <v>95.539451489973132</v>
      </c>
      <c r="S104" s="531"/>
    </row>
    <row r="105" spans="1:19" ht="23.45" customHeight="1" x14ac:dyDescent="0.25">
      <c r="A105" s="1595" t="s">
        <v>345</v>
      </c>
      <c r="B105" s="1596"/>
      <c r="C105" s="1596"/>
      <c r="D105" s="1596"/>
      <c r="E105" s="1596"/>
      <c r="F105" s="1596"/>
      <c r="G105" s="1596"/>
      <c r="H105" s="1596"/>
      <c r="I105" s="1596"/>
      <c r="J105" s="1596"/>
      <c r="K105" s="1596"/>
      <c r="L105" s="1596"/>
      <c r="M105" s="1596"/>
      <c r="N105" s="1596"/>
      <c r="O105" s="1596"/>
      <c r="P105" s="1596"/>
      <c r="Q105" s="1596"/>
      <c r="R105" s="1597"/>
      <c r="S105" s="531"/>
    </row>
    <row r="106" spans="1:19" ht="36" x14ac:dyDescent="0.25">
      <c r="A106" s="178"/>
      <c r="B106" s="131" t="s">
        <v>140</v>
      </c>
      <c r="C106" s="568">
        <f t="shared" ref="C106:C134" si="73">D106+E106+F106</f>
        <v>73880</v>
      </c>
      <c r="D106" s="569">
        <f>D107+D108+D109</f>
        <v>73880</v>
      </c>
      <c r="E106" s="569">
        <f t="shared" ref="E106:F106" si="74">E107+E108+E109</f>
        <v>0</v>
      </c>
      <c r="F106" s="463">
        <f t="shared" si="74"/>
        <v>0</v>
      </c>
      <c r="G106" s="602"/>
      <c r="H106" s="568">
        <f t="shared" ref="H106:H134" si="75">I106+J106+K106</f>
        <v>73880</v>
      </c>
      <c r="I106" s="569">
        <f>I107+I108+I109</f>
        <v>73880</v>
      </c>
      <c r="J106" s="101">
        <f t="shared" ref="J106:K106" si="76">J107+J108+J109</f>
        <v>0</v>
      </c>
      <c r="K106" s="20">
        <f t="shared" si="76"/>
        <v>0</v>
      </c>
      <c r="L106" s="358"/>
      <c r="M106" s="568">
        <f t="shared" ref="M106:M134" si="77">N106+O106+P106</f>
        <v>73880</v>
      </c>
      <c r="N106" s="569">
        <f>N107+N108+N109</f>
        <v>73880</v>
      </c>
      <c r="O106" s="569">
        <f t="shared" ref="O106:P106" si="78">O107+O108+O109</f>
        <v>0</v>
      </c>
      <c r="P106" s="570">
        <f t="shared" si="78"/>
        <v>0</v>
      </c>
      <c r="Q106" s="571"/>
      <c r="R106" s="359">
        <f>M106/C106*100</f>
        <v>100</v>
      </c>
      <c r="S106" s="531"/>
    </row>
    <row r="107" spans="1:19" ht="38.25" customHeight="1" x14ac:dyDescent="0.25">
      <c r="A107" s="32" t="s">
        <v>26</v>
      </c>
      <c r="B107" s="60" t="s">
        <v>333</v>
      </c>
      <c r="C107" s="118">
        <f t="shared" si="73"/>
        <v>13527</v>
      </c>
      <c r="D107" s="27">
        <v>13527</v>
      </c>
      <c r="E107" s="27">
        <v>0</v>
      </c>
      <c r="F107" s="27">
        <v>0</v>
      </c>
      <c r="G107" s="315">
        <v>0</v>
      </c>
      <c r="H107" s="118">
        <f t="shared" si="75"/>
        <v>13527</v>
      </c>
      <c r="I107" s="27">
        <v>13527</v>
      </c>
      <c r="J107" s="27">
        <v>0</v>
      </c>
      <c r="K107" s="27">
        <v>0</v>
      </c>
      <c r="L107" s="315">
        <v>0</v>
      </c>
      <c r="M107" s="572">
        <f t="shared" si="77"/>
        <v>13527</v>
      </c>
      <c r="N107" s="573">
        <v>13527</v>
      </c>
      <c r="O107" s="573">
        <v>0</v>
      </c>
      <c r="P107" s="574">
        <v>0</v>
      </c>
      <c r="Q107" s="575">
        <v>0</v>
      </c>
      <c r="R107" s="576"/>
      <c r="S107" s="531"/>
    </row>
    <row r="108" spans="1:19" ht="36" x14ac:dyDescent="0.25">
      <c r="A108" s="32" t="s">
        <v>27</v>
      </c>
      <c r="B108" s="60" t="s">
        <v>176</v>
      </c>
      <c r="C108" s="118">
        <f t="shared" si="73"/>
        <v>29584.6</v>
      </c>
      <c r="D108" s="27">
        <v>29584.6</v>
      </c>
      <c r="E108" s="27">
        <v>0</v>
      </c>
      <c r="F108" s="27">
        <v>0</v>
      </c>
      <c r="G108" s="315">
        <v>0</v>
      </c>
      <c r="H108" s="118">
        <f t="shared" si="75"/>
        <v>29584.6</v>
      </c>
      <c r="I108" s="27">
        <v>29584.6</v>
      </c>
      <c r="J108" s="27">
        <v>0</v>
      </c>
      <c r="K108" s="27">
        <v>0</v>
      </c>
      <c r="L108" s="315">
        <v>0</v>
      </c>
      <c r="M108" s="572">
        <f t="shared" si="77"/>
        <v>29584.6</v>
      </c>
      <c r="N108" s="573">
        <v>29584.6</v>
      </c>
      <c r="O108" s="573">
        <v>0</v>
      </c>
      <c r="P108" s="574">
        <v>0</v>
      </c>
      <c r="Q108" s="575">
        <v>0</v>
      </c>
      <c r="R108" s="576"/>
      <c r="S108" s="531"/>
    </row>
    <row r="109" spans="1:19" ht="38.25" customHeight="1" x14ac:dyDescent="0.25">
      <c r="A109" s="32" t="s">
        <v>28</v>
      </c>
      <c r="B109" s="60" t="s">
        <v>334</v>
      </c>
      <c r="C109" s="118">
        <f t="shared" si="73"/>
        <v>30768.400000000001</v>
      </c>
      <c r="D109" s="27">
        <v>30768.400000000001</v>
      </c>
      <c r="E109" s="27">
        <v>0</v>
      </c>
      <c r="F109" s="27">
        <v>0</v>
      </c>
      <c r="G109" s="315">
        <v>0</v>
      </c>
      <c r="H109" s="118">
        <f t="shared" si="75"/>
        <v>30768.400000000001</v>
      </c>
      <c r="I109" s="27">
        <v>30768.400000000001</v>
      </c>
      <c r="J109" s="27">
        <v>0</v>
      </c>
      <c r="K109" s="27">
        <v>0</v>
      </c>
      <c r="L109" s="315">
        <v>0</v>
      </c>
      <c r="M109" s="572">
        <f t="shared" si="77"/>
        <v>30768.400000000001</v>
      </c>
      <c r="N109" s="573">
        <v>30768.400000000001</v>
      </c>
      <c r="O109" s="573">
        <v>0</v>
      </c>
      <c r="P109" s="574">
        <v>0</v>
      </c>
      <c r="Q109" s="575">
        <v>0</v>
      </c>
      <c r="R109" s="576"/>
      <c r="S109" s="531"/>
    </row>
    <row r="110" spans="1:19" ht="39.75" customHeight="1" x14ac:dyDescent="0.25">
      <c r="A110" s="32"/>
      <c r="B110" s="132" t="s">
        <v>141</v>
      </c>
      <c r="C110" s="48">
        <f t="shared" si="73"/>
        <v>9568.4999999999982</v>
      </c>
      <c r="D110" s="20">
        <f>SUM(D111:D120)</f>
        <v>9568.4999999999982</v>
      </c>
      <c r="E110" s="20">
        <f t="shared" ref="E110:G110" si="79">SUM(E111:E120)</f>
        <v>0</v>
      </c>
      <c r="F110" s="20">
        <f t="shared" si="79"/>
        <v>0</v>
      </c>
      <c r="G110" s="169">
        <f t="shared" si="79"/>
        <v>0</v>
      </c>
      <c r="H110" s="48">
        <f t="shared" si="75"/>
        <v>9568.4999999999982</v>
      </c>
      <c r="I110" s="20">
        <f t="shared" ref="I110:L110" si="80">SUM(I111:I120)</f>
        <v>9568.4999999999982</v>
      </c>
      <c r="J110" s="20">
        <f t="shared" si="80"/>
        <v>0</v>
      </c>
      <c r="K110" s="20">
        <f t="shared" si="80"/>
        <v>0</v>
      </c>
      <c r="L110" s="169">
        <f t="shared" si="80"/>
        <v>0</v>
      </c>
      <c r="M110" s="577">
        <f t="shared" si="77"/>
        <v>9269.5</v>
      </c>
      <c r="N110" s="463">
        <f t="shared" ref="N110:Q110" si="81">SUM(N111:N120)</f>
        <v>9269.5</v>
      </c>
      <c r="O110" s="463">
        <f t="shared" si="81"/>
        <v>0</v>
      </c>
      <c r="P110" s="578">
        <f t="shared" si="81"/>
        <v>0</v>
      </c>
      <c r="Q110" s="571">
        <f t="shared" si="81"/>
        <v>0</v>
      </c>
      <c r="R110" s="57">
        <f>M110/C110*100</f>
        <v>96.875163296232444</v>
      </c>
      <c r="S110" s="531"/>
    </row>
    <row r="111" spans="1:19" ht="39.75" customHeight="1" x14ac:dyDescent="0.25">
      <c r="A111" s="33" t="s">
        <v>34</v>
      </c>
      <c r="B111" s="60" t="s">
        <v>382</v>
      </c>
      <c r="C111" s="115">
        <f>D111</f>
        <v>4139.3</v>
      </c>
      <c r="D111" s="26">
        <v>4139.3</v>
      </c>
      <c r="E111" s="22">
        <v>0</v>
      </c>
      <c r="F111" s="22">
        <v>0</v>
      </c>
      <c r="G111" s="328">
        <v>0</v>
      </c>
      <c r="H111" s="115">
        <f>I111</f>
        <v>4139.3</v>
      </c>
      <c r="I111" s="26">
        <v>4139.3</v>
      </c>
      <c r="J111" s="26">
        <v>0</v>
      </c>
      <c r="K111" s="26">
        <v>0</v>
      </c>
      <c r="L111" s="319">
        <v>0</v>
      </c>
      <c r="M111" s="579">
        <f>N111</f>
        <v>3945</v>
      </c>
      <c r="N111" s="465">
        <v>3945</v>
      </c>
      <c r="O111" s="473">
        <v>0</v>
      </c>
      <c r="P111" s="598">
        <v>0</v>
      </c>
      <c r="Q111" s="599">
        <v>0</v>
      </c>
      <c r="R111" s="600"/>
      <c r="S111" s="531"/>
    </row>
    <row r="112" spans="1:19" ht="39.75" customHeight="1" x14ac:dyDescent="0.25">
      <c r="A112" s="33" t="s">
        <v>115</v>
      </c>
      <c r="B112" s="601" t="s">
        <v>284</v>
      </c>
      <c r="C112" s="115">
        <f>D112</f>
        <v>441.7</v>
      </c>
      <c r="D112" s="26">
        <v>441.7</v>
      </c>
      <c r="E112" s="22">
        <v>0</v>
      </c>
      <c r="F112" s="22">
        <v>0</v>
      </c>
      <c r="G112" s="328">
        <v>0</v>
      </c>
      <c r="H112" s="115">
        <f>I112</f>
        <v>441.7</v>
      </c>
      <c r="I112" s="26">
        <v>441.7</v>
      </c>
      <c r="J112" s="26">
        <v>0</v>
      </c>
      <c r="K112" s="26">
        <v>0</v>
      </c>
      <c r="L112" s="319">
        <v>0</v>
      </c>
      <c r="M112" s="579">
        <f>N112</f>
        <v>441.7</v>
      </c>
      <c r="N112" s="465">
        <v>441.7</v>
      </c>
      <c r="O112" s="473">
        <v>0</v>
      </c>
      <c r="P112" s="598">
        <v>0</v>
      </c>
      <c r="Q112" s="599">
        <v>0</v>
      </c>
      <c r="R112" s="600"/>
      <c r="S112" s="531"/>
    </row>
    <row r="113" spans="1:19" ht="36" customHeight="1" x14ac:dyDescent="0.25">
      <c r="A113" s="33" t="s">
        <v>116</v>
      </c>
      <c r="B113" s="601" t="s">
        <v>419</v>
      </c>
      <c r="C113" s="115">
        <f>D113</f>
        <v>3008.8</v>
      </c>
      <c r="D113" s="26">
        <v>3008.8</v>
      </c>
      <c r="E113" s="22">
        <v>0</v>
      </c>
      <c r="F113" s="22">
        <v>0</v>
      </c>
      <c r="G113" s="328">
        <v>0</v>
      </c>
      <c r="H113" s="115">
        <f>I113</f>
        <v>3008.8</v>
      </c>
      <c r="I113" s="26">
        <v>3008.8</v>
      </c>
      <c r="J113" s="26">
        <v>0</v>
      </c>
      <c r="K113" s="26">
        <v>0</v>
      </c>
      <c r="L113" s="319">
        <v>0</v>
      </c>
      <c r="M113" s="579">
        <f>N113</f>
        <v>2991.9</v>
      </c>
      <c r="N113" s="465">
        <v>2991.9</v>
      </c>
      <c r="O113" s="473">
        <v>0</v>
      </c>
      <c r="P113" s="598">
        <v>0</v>
      </c>
      <c r="Q113" s="599">
        <v>0</v>
      </c>
      <c r="R113" s="600"/>
      <c r="S113" s="531"/>
    </row>
    <row r="114" spans="1:19" ht="27.75" customHeight="1" x14ac:dyDescent="0.25">
      <c r="A114" s="32" t="s">
        <v>117</v>
      </c>
      <c r="B114" s="60" t="s">
        <v>420</v>
      </c>
      <c r="C114" s="115">
        <f t="shared" si="73"/>
        <v>1565.5</v>
      </c>
      <c r="D114" s="27">
        <v>1565.5</v>
      </c>
      <c r="E114" s="27">
        <v>0</v>
      </c>
      <c r="F114" s="27">
        <v>0</v>
      </c>
      <c r="G114" s="315">
        <v>0</v>
      </c>
      <c r="H114" s="115">
        <f t="shared" si="75"/>
        <v>1565.5</v>
      </c>
      <c r="I114" s="27">
        <v>1565.5</v>
      </c>
      <c r="J114" s="27">
        <v>0</v>
      </c>
      <c r="K114" s="27">
        <v>0</v>
      </c>
      <c r="L114" s="315">
        <v>0</v>
      </c>
      <c r="M114" s="579">
        <f t="shared" si="77"/>
        <v>1528.9</v>
      </c>
      <c r="N114" s="573">
        <v>1528.9</v>
      </c>
      <c r="O114" s="573">
        <v>0</v>
      </c>
      <c r="P114" s="574">
        <v>0</v>
      </c>
      <c r="Q114" s="575">
        <v>0</v>
      </c>
      <c r="R114" s="576"/>
      <c r="S114" s="531"/>
    </row>
    <row r="115" spans="1:19" ht="21.75" hidden="1" customHeight="1" x14ac:dyDescent="0.25">
      <c r="A115" s="32"/>
      <c r="B115" s="60" t="s">
        <v>132</v>
      </c>
      <c r="C115" s="115">
        <f t="shared" si="73"/>
        <v>0</v>
      </c>
      <c r="D115" s="27"/>
      <c r="E115" s="27"/>
      <c r="F115" s="27"/>
      <c r="G115" s="315"/>
      <c r="H115" s="115">
        <f t="shared" si="75"/>
        <v>0</v>
      </c>
      <c r="I115" s="27"/>
      <c r="J115" s="27"/>
      <c r="K115" s="27"/>
      <c r="L115" s="315"/>
      <c r="M115" s="579">
        <f t="shared" si="77"/>
        <v>0</v>
      </c>
      <c r="N115" s="573"/>
      <c r="O115" s="573"/>
      <c r="P115" s="574"/>
      <c r="Q115" s="575"/>
      <c r="R115" s="576"/>
      <c r="S115" s="531"/>
    </row>
    <row r="116" spans="1:19" ht="26.25" hidden="1" customHeight="1" x14ac:dyDescent="0.25">
      <c r="A116" s="32"/>
      <c r="B116" s="60" t="s">
        <v>133</v>
      </c>
      <c r="C116" s="115">
        <f t="shared" si="73"/>
        <v>0</v>
      </c>
      <c r="D116" s="27"/>
      <c r="E116" s="27"/>
      <c r="F116" s="27"/>
      <c r="G116" s="315"/>
      <c r="H116" s="115">
        <f t="shared" si="75"/>
        <v>0</v>
      </c>
      <c r="I116" s="27"/>
      <c r="J116" s="27"/>
      <c r="K116" s="27"/>
      <c r="L116" s="315"/>
      <c r="M116" s="579">
        <f t="shared" si="77"/>
        <v>0</v>
      </c>
      <c r="N116" s="573"/>
      <c r="O116" s="573"/>
      <c r="P116" s="574"/>
      <c r="Q116" s="575"/>
      <c r="R116" s="576"/>
      <c r="S116" s="531"/>
    </row>
    <row r="117" spans="1:19" ht="39" hidden="1" customHeight="1" x14ac:dyDescent="0.25">
      <c r="A117" s="32"/>
      <c r="B117" s="60" t="s">
        <v>134</v>
      </c>
      <c r="C117" s="115">
        <f t="shared" si="73"/>
        <v>0</v>
      </c>
      <c r="D117" s="27"/>
      <c r="E117" s="27"/>
      <c r="F117" s="27"/>
      <c r="G117" s="315"/>
      <c r="H117" s="115">
        <f t="shared" si="75"/>
        <v>0</v>
      </c>
      <c r="I117" s="27"/>
      <c r="J117" s="27"/>
      <c r="K117" s="27"/>
      <c r="L117" s="315"/>
      <c r="M117" s="579">
        <f t="shared" si="77"/>
        <v>0</v>
      </c>
      <c r="N117" s="573"/>
      <c r="O117" s="573"/>
      <c r="P117" s="574"/>
      <c r="Q117" s="575"/>
      <c r="R117" s="576"/>
      <c r="S117" s="531"/>
    </row>
    <row r="118" spans="1:19" ht="39" customHeight="1" x14ac:dyDescent="0.25">
      <c r="A118" s="32" t="s">
        <v>118</v>
      </c>
      <c r="B118" s="60" t="s">
        <v>335</v>
      </c>
      <c r="C118" s="115">
        <f t="shared" si="73"/>
        <v>124.4</v>
      </c>
      <c r="D118" s="27">
        <v>124.4</v>
      </c>
      <c r="E118" s="27">
        <v>0</v>
      </c>
      <c r="F118" s="27">
        <v>0</v>
      </c>
      <c r="G118" s="315">
        <v>0</v>
      </c>
      <c r="H118" s="115">
        <f t="shared" si="75"/>
        <v>124.4</v>
      </c>
      <c r="I118" s="27">
        <v>124.4</v>
      </c>
      <c r="J118" s="27">
        <v>0</v>
      </c>
      <c r="K118" s="27">
        <v>0</v>
      </c>
      <c r="L118" s="315">
        <v>0</v>
      </c>
      <c r="M118" s="579">
        <f t="shared" si="77"/>
        <v>124.4</v>
      </c>
      <c r="N118" s="573">
        <v>124.4</v>
      </c>
      <c r="O118" s="573">
        <v>0</v>
      </c>
      <c r="P118" s="574">
        <v>0</v>
      </c>
      <c r="Q118" s="575">
        <v>0</v>
      </c>
      <c r="R118" s="576"/>
      <c r="S118" s="531"/>
    </row>
    <row r="119" spans="1:19" ht="27" customHeight="1" x14ac:dyDescent="0.25">
      <c r="A119" s="8" t="s">
        <v>119</v>
      </c>
      <c r="B119" s="60" t="s">
        <v>380</v>
      </c>
      <c r="C119" s="115">
        <f t="shared" si="73"/>
        <v>262.8</v>
      </c>
      <c r="D119" s="27">
        <v>262.8</v>
      </c>
      <c r="E119" s="27">
        <v>0</v>
      </c>
      <c r="F119" s="27">
        <v>0</v>
      </c>
      <c r="G119" s="315">
        <v>0</v>
      </c>
      <c r="H119" s="115">
        <f t="shared" si="75"/>
        <v>262.8</v>
      </c>
      <c r="I119" s="27">
        <v>262.8</v>
      </c>
      <c r="J119" s="27">
        <v>0</v>
      </c>
      <c r="K119" s="27">
        <v>0</v>
      </c>
      <c r="L119" s="315">
        <v>0</v>
      </c>
      <c r="M119" s="579">
        <f t="shared" si="77"/>
        <v>212</v>
      </c>
      <c r="N119" s="573">
        <v>212</v>
      </c>
      <c r="O119" s="573">
        <v>0</v>
      </c>
      <c r="P119" s="574">
        <v>0</v>
      </c>
      <c r="Q119" s="575">
        <v>0</v>
      </c>
      <c r="R119" s="576"/>
      <c r="S119" s="531"/>
    </row>
    <row r="120" spans="1:19" ht="26.25" customHeight="1" x14ac:dyDescent="0.25">
      <c r="A120" s="32" t="s">
        <v>120</v>
      </c>
      <c r="B120" s="60" t="s">
        <v>381</v>
      </c>
      <c r="C120" s="115">
        <f t="shared" si="73"/>
        <v>26</v>
      </c>
      <c r="D120" s="27">
        <v>26</v>
      </c>
      <c r="E120" s="27">
        <v>0</v>
      </c>
      <c r="F120" s="27">
        <v>0</v>
      </c>
      <c r="G120" s="315">
        <v>0</v>
      </c>
      <c r="H120" s="115">
        <f t="shared" si="75"/>
        <v>26</v>
      </c>
      <c r="I120" s="27">
        <v>26</v>
      </c>
      <c r="J120" s="27">
        <v>0</v>
      </c>
      <c r="K120" s="27">
        <v>0</v>
      </c>
      <c r="L120" s="315">
        <v>0</v>
      </c>
      <c r="M120" s="579">
        <f t="shared" si="77"/>
        <v>25.6</v>
      </c>
      <c r="N120" s="573">
        <v>25.6</v>
      </c>
      <c r="O120" s="573">
        <v>0</v>
      </c>
      <c r="P120" s="574">
        <v>0</v>
      </c>
      <c r="Q120" s="575">
        <v>0</v>
      </c>
      <c r="R120" s="576"/>
      <c r="S120" s="531"/>
    </row>
    <row r="121" spans="1:19" ht="27" customHeight="1" x14ac:dyDescent="0.25">
      <c r="A121" s="32"/>
      <c r="B121" s="132" t="s">
        <v>142</v>
      </c>
      <c r="C121" s="603">
        <f t="shared" si="73"/>
        <v>10079.300000000001</v>
      </c>
      <c r="D121" s="462">
        <f>SUM(D122:D130)</f>
        <v>10079.300000000001</v>
      </c>
      <c r="E121" s="462">
        <f t="shared" ref="E121:G121" si="82">SUM(E122:E130)</f>
        <v>0</v>
      </c>
      <c r="F121" s="462">
        <f t="shared" si="82"/>
        <v>0</v>
      </c>
      <c r="G121" s="462">
        <f t="shared" si="82"/>
        <v>0</v>
      </c>
      <c r="H121" s="603">
        <f t="shared" si="75"/>
        <v>10079.300000000001</v>
      </c>
      <c r="I121" s="462">
        <f t="shared" ref="I121:L121" si="83">SUM(I122:I130)</f>
        <v>10079.300000000001</v>
      </c>
      <c r="J121" s="462">
        <f t="shared" si="83"/>
        <v>0</v>
      </c>
      <c r="K121" s="462">
        <f t="shared" si="83"/>
        <v>0</v>
      </c>
      <c r="L121" s="462">
        <f t="shared" si="83"/>
        <v>0</v>
      </c>
      <c r="M121" s="577">
        <f t="shared" si="77"/>
        <v>9561.7000000000007</v>
      </c>
      <c r="N121" s="463">
        <f t="shared" ref="N121:Q121" si="84">SUM(N122:N130)</f>
        <v>9561.7000000000007</v>
      </c>
      <c r="O121" s="463">
        <f t="shared" si="84"/>
        <v>0</v>
      </c>
      <c r="P121" s="463">
        <f t="shared" si="84"/>
        <v>0</v>
      </c>
      <c r="Q121" s="463">
        <f t="shared" si="84"/>
        <v>0</v>
      </c>
      <c r="R121" s="57">
        <f>M121/C121*100</f>
        <v>94.864722748603569</v>
      </c>
      <c r="S121" s="531"/>
    </row>
    <row r="122" spans="1:19" ht="27" customHeight="1" x14ac:dyDescent="0.25">
      <c r="A122" s="63" t="s">
        <v>40</v>
      </c>
      <c r="B122" s="60" t="s">
        <v>383</v>
      </c>
      <c r="C122" s="607">
        <f t="shared" si="73"/>
        <v>2031.2</v>
      </c>
      <c r="D122" s="608">
        <v>2031.2</v>
      </c>
      <c r="E122" s="608">
        <v>0</v>
      </c>
      <c r="F122" s="608">
        <v>0</v>
      </c>
      <c r="G122" s="609">
        <v>0</v>
      </c>
      <c r="H122" s="607">
        <f t="shared" si="75"/>
        <v>2031.2</v>
      </c>
      <c r="I122" s="608">
        <v>2031.2</v>
      </c>
      <c r="J122" s="117">
        <v>0</v>
      </c>
      <c r="K122" s="117">
        <v>0</v>
      </c>
      <c r="L122" s="198">
        <v>0</v>
      </c>
      <c r="M122" s="580">
        <f t="shared" si="77"/>
        <v>2031.2</v>
      </c>
      <c r="N122" s="581">
        <v>2031.2</v>
      </c>
      <c r="O122" s="581">
        <v>0</v>
      </c>
      <c r="P122" s="582">
        <v>0</v>
      </c>
      <c r="Q122" s="575">
        <v>0</v>
      </c>
      <c r="R122" s="576"/>
      <c r="S122" s="531"/>
    </row>
    <row r="123" spans="1:19" ht="17.25" customHeight="1" x14ac:dyDescent="0.25">
      <c r="A123" s="62" t="s">
        <v>35</v>
      </c>
      <c r="B123" s="60" t="s">
        <v>384</v>
      </c>
      <c r="C123" s="605">
        <f t="shared" si="73"/>
        <v>224.2</v>
      </c>
      <c r="D123" s="277">
        <v>224.2</v>
      </c>
      <c r="E123" s="277">
        <v>0</v>
      </c>
      <c r="F123" s="277">
        <v>0</v>
      </c>
      <c r="G123" s="606">
        <v>0</v>
      </c>
      <c r="H123" s="605">
        <f t="shared" si="75"/>
        <v>224.2</v>
      </c>
      <c r="I123" s="277">
        <v>224.2</v>
      </c>
      <c r="J123" s="27">
        <v>0</v>
      </c>
      <c r="K123" s="27">
        <v>0</v>
      </c>
      <c r="L123" s="315">
        <v>0</v>
      </c>
      <c r="M123" s="579">
        <f t="shared" si="77"/>
        <v>196.5</v>
      </c>
      <c r="N123" s="573">
        <v>196.5</v>
      </c>
      <c r="O123" s="583">
        <v>0</v>
      </c>
      <c r="P123" s="574">
        <v>0</v>
      </c>
      <c r="Q123" s="575">
        <v>0</v>
      </c>
      <c r="R123" s="576"/>
      <c r="S123" s="531"/>
    </row>
    <row r="124" spans="1:19" ht="18.75" customHeight="1" x14ac:dyDescent="0.25">
      <c r="A124" s="62" t="s">
        <v>41</v>
      </c>
      <c r="B124" s="60" t="s">
        <v>385</v>
      </c>
      <c r="C124" s="610">
        <f t="shared" si="73"/>
        <v>796</v>
      </c>
      <c r="D124" s="611">
        <v>796</v>
      </c>
      <c r="E124" s="611">
        <v>0</v>
      </c>
      <c r="F124" s="611">
        <v>0</v>
      </c>
      <c r="G124" s="612">
        <v>0</v>
      </c>
      <c r="H124" s="610">
        <f>SUM(I124:L124)</f>
        <v>796</v>
      </c>
      <c r="I124" s="611">
        <v>796</v>
      </c>
      <c r="J124" s="313">
        <v>0</v>
      </c>
      <c r="K124" s="313">
        <v>0</v>
      </c>
      <c r="L124" s="323">
        <v>0</v>
      </c>
      <c r="M124" s="584">
        <f>SUM(N124:Q124)</f>
        <v>796</v>
      </c>
      <c r="N124" s="585">
        <v>796</v>
      </c>
      <c r="O124" s="586">
        <v>0</v>
      </c>
      <c r="P124" s="586">
        <v>0</v>
      </c>
      <c r="Q124" s="575">
        <v>0</v>
      </c>
      <c r="R124" s="576"/>
      <c r="S124" s="531"/>
    </row>
    <row r="125" spans="1:19" ht="25.5" customHeight="1" x14ac:dyDescent="0.25">
      <c r="A125" s="62" t="s">
        <v>42</v>
      </c>
      <c r="B125" s="60" t="s">
        <v>386</v>
      </c>
      <c r="C125" s="605">
        <f t="shared" si="73"/>
        <v>1337.5</v>
      </c>
      <c r="D125" s="277">
        <v>1337.5</v>
      </c>
      <c r="E125" s="277">
        <v>0</v>
      </c>
      <c r="F125" s="277">
        <v>0</v>
      </c>
      <c r="G125" s="606">
        <v>0</v>
      </c>
      <c r="H125" s="605">
        <f t="shared" si="75"/>
        <v>1337.5</v>
      </c>
      <c r="I125" s="277">
        <v>1337.5</v>
      </c>
      <c r="J125" s="27">
        <v>0</v>
      </c>
      <c r="K125" s="27">
        <v>0</v>
      </c>
      <c r="L125" s="315">
        <v>0</v>
      </c>
      <c r="M125" s="579">
        <f t="shared" si="77"/>
        <v>1331.4</v>
      </c>
      <c r="N125" s="573">
        <v>1331.4</v>
      </c>
      <c r="O125" s="574">
        <v>0</v>
      </c>
      <c r="P125" s="574">
        <v>0</v>
      </c>
      <c r="Q125" s="575">
        <v>0</v>
      </c>
      <c r="R125" s="576"/>
      <c r="S125" s="531"/>
    </row>
    <row r="126" spans="1:19" ht="25.5" customHeight="1" x14ac:dyDescent="0.25">
      <c r="A126" s="62" t="s">
        <v>138</v>
      </c>
      <c r="B126" s="60" t="s">
        <v>336</v>
      </c>
      <c r="C126" s="605">
        <f t="shared" si="73"/>
        <v>57.3</v>
      </c>
      <c r="D126" s="277">
        <v>57.3</v>
      </c>
      <c r="E126" s="277">
        <v>0</v>
      </c>
      <c r="F126" s="277">
        <v>0</v>
      </c>
      <c r="G126" s="606">
        <v>0</v>
      </c>
      <c r="H126" s="605">
        <f t="shared" si="75"/>
        <v>57.3</v>
      </c>
      <c r="I126" s="277">
        <v>57.3</v>
      </c>
      <c r="J126" s="27">
        <v>0</v>
      </c>
      <c r="K126" s="27">
        <v>0</v>
      </c>
      <c r="L126" s="315">
        <v>0</v>
      </c>
      <c r="M126" s="579">
        <f t="shared" si="77"/>
        <v>57.3</v>
      </c>
      <c r="N126" s="573">
        <v>57.3</v>
      </c>
      <c r="O126" s="574">
        <v>0</v>
      </c>
      <c r="P126" s="574">
        <v>0</v>
      </c>
      <c r="Q126" s="575">
        <v>0</v>
      </c>
      <c r="R126" s="576"/>
      <c r="S126" s="531"/>
    </row>
    <row r="127" spans="1:19" ht="28.5" customHeight="1" x14ac:dyDescent="0.25">
      <c r="A127" s="64" t="s">
        <v>139</v>
      </c>
      <c r="B127" s="60" t="s">
        <v>387</v>
      </c>
      <c r="C127" s="605">
        <f t="shared" si="73"/>
        <v>2997.4</v>
      </c>
      <c r="D127" s="277">
        <v>2997.4</v>
      </c>
      <c r="E127" s="277">
        <v>0</v>
      </c>
      <c r="F127" s="277">
        <v>0</v>
      </c>
      <c r="G127" s="606">
        <v>0</v>
      </c>
      <c r="H127" s="605">
        <f t="shared" si="75"/>
        <v>2997.4</v>
      </c>
      <c r="I127" s="277">
        <v>2997.4</v>
      </c>
      <c r="J127" s="27">
        <v>0</v>
      </c>
      <c r="K127" s="27">
        <v>0</v>
      </c>
      <c r="L127" s="315">
        <v>0</v>
      </c>
      <c r="M127" s="579">
        <f t="shared" si="77"/>
        <v>2997.3</v>
      </c>
      <c r="N127" s="573">
        <v>2997.3</v>
      </c>
      <c r="O127" s="574">
        <v>0</v>
      </c>
      <c r="P127" s="574">
        <v>0</v>
      </c>
      <c r="Q127" s="575">
        <v>0</v>
      </c>
      <c r="R127" s="576"/>
      <c r="S127" s="531"/>
    </row>
    <row r="128" spans="1:19" ht="28.5" customHeight="1" x14ac:dyDescent="0.25">
      <c r="A128" s="64"/>
      <c r="B128" s="60" t="s">
        <v>388</v>
      </c>
      <c r="C128" s="605">
        <f t="shared" si="73"/>
        <v>621.6</v>
      </c>
      <c r="D128" s="277">
        <v>621.6</v>
      </c>
      <c r="E128" s="277">
        <v>0</v>
      </c>
      <c r="F128" s="277">
        <v>0</v>
      </c>
      <c r="G128" s="606">
        <v>0</v>
      </c>
      <c r="H128" s="605">
        <f t="shared" si="75"/>
        <v>621.6</v>
      </c>
      <c r="I128" s="277">
        <v>621.6</v>
      </c>
      <c r="J128" s="27">
        <v>0</v>
      </c>
      <c r="K128" s="27">
        <v>0</v>
      </c>
      <c r="L128" s="315">
        <v>0</v>
      </c>
      <c r="M128" s="579">
        <f t="shared" si="77"/>
        <v>621.6</v>
      </c>
      <c r="N128" s="573">
        <v>621.6</v>
      </c>
      <c r="O128" s="574">
        <v>0</v>
      </c>
      <c r="P128" s="574">
        <v>0</v>
      </c>
      <c r="Q128" s="575">
        <v>0</v>
      </c>
      <c r="R128" s="576"/>
      <c r="S128" s="531"/>
    </row>
    <row r="129" spans="1:19" ht="28.5" customHeight="1" x14ac:dyDescent="0.25">
      <c r="A129" s="64"/>
      <c r="B129" s="60" t="s">
        <v>304</v>
      </c>
      <c r="C129" s="605">
        <f t="shared" si="73"/>
        <v>1002.9</v>
      </c>
      <c r="D129" s="277">
        <v>1002.9</v>
      </c>
      <c r="E129" s="277">
        <v>0</v>
      </c>
      <c r="F129" s="277">
        <v>0</v>
      </c>
      <c r="G129" s="606">
        <v>0</v>
      </c>
      <c r="H129" s="605">
        <f t="shared" si="75"/>
        <v>1002.9</v>
      </c>
      <c r="I129" s="277">
        <v>1002.9</v>
      </c>
      <c r="J129" s="27">
        <v>0</v>
      </c>
      <c r="K129" s="27">
        <v>0</v>
      </c>
      <c r="L129" s="315">
        <v>0</v>
      </c>
      <c r="M129" s="579">
        <f t="shared" si="77"/>
        <v>1002.9</v>
      </c>
      <c r="N129" s="573">
        <v>1002.9</v>
      </c>
      <c r="O129" s="574">
        <v>0</v>
      </c>
      <c r="P129" s="574">
        <v>0</v>
      </c>
      <c r="Q129" s="575">
        <v>0</v>
      </c>
      <c r="R129" s="576"/>
      <c r="S129" s="531"/>
    </row>
    <row r="130" spans="1:19" ht="28.5" customHeight="1" x14ac:dyDescent="0.25">
      <c r="A130" s="64"/>
      <c r="B130" s="60" t="s">
        <v>421</v>
      </c>
      <c r="C130" s="605">
        <f t="shared" si="73"/>
        <v>1011.2</v>
      </c>
      <c r="D130" s="277">
        <v>1011.2</v>
      </c>
      <c r="E130" s="277">
        <v>0</v>
      </c>
      <c r="F130" s="277">
        <v>0</v>
      </c>
      <c r="G130" s="606">
        <v>0</v>
      </c>
      <c r="H130" s="605">
        <f t="shared" si="75"/>
        <v>1011.2</v>
      </c>
      <c r="I130" s="277">
        <v>1011.2</v>
      </c>
      <c r="J130" s="27">
        <v>0</v>
      </c>
      <c r="K130" s="27">
        <v>0</v>
      </c>
      <c r="L130" s="315">
        <v>0</v>
      </c>
      <c r="M130" s="579">
        <f t="shared" si="77"/>
        <v>527.5</v>
      </c>
      <c r="N130" s="573">
        <v>527.5</v>
      </c>
      <c r="O130" s="574">
        <v>0</v>
      </c>
      <c r="P130" s="574">
        <v>0</v>
      </c>
      <c r="Q130" s="575">
        <v>0</v>
      </c>
      <c r="R130" s="576"/>
      <c r="S130" s="531"/>
    </row>
    <row r="131" spans="1:19" ht="36" x14ac:dyDescent="0.25">
      <c r="A131" s="32"/>
      <c r="B131" s="132" t="s">
        <v>143</v>
      </c>
      <c r="C131" s="48">
        <f t="shared" si="73"/>
        <v>3584</v>
      </c>
      <c r="D131" s="20">
        <f>D132</f>
        <v>3584</v>
      </c>
      <c r="E131" s="20">
        <f t="shared" ref="E131:G131" si="85">E132</f>
        <v>0</v>
      </c>
      <c r="F131" s="20">
        <f t="shared" si="85"/>
        <v>0</v>
      </c>
      <c r="G131" s="169">
        <f t="shared" si="85"/>
        <v>0</v>
      </c>
      <c r="H131" s="48">
        <f t="shared" si="75"/>
        <v>3584</v>
      </c>
      <c r="I131" s="20">
        <f>I132</f>
        <v>3584</v>
      </c>
      <c r="J131" s="20">
        <f t="shared" ref="J131:L131" si="86">J132</f>
        <v>0</v>
      </c>
      <c r="K131" s="20">
        <f t="shared" si="86"/>
        <v>0</v>
      </c>
      <c r="L131" s="169">
        <f t="shared" si="86"/>
        <v>0</v>
      </c>
      <c r="M131" s="577">
        <f t="shared" si="77"/>
        <v>3584</v>
      </c>
      <c r="N131" s="463">
        <f>N132</f>
        <v>3584</v>
      </c>
      <c r="O131" s="578">
        <f t="shared" ref="O131:Q131" si="87">O132</f>
        <v>0</v>
      </c>
      <c r="P131" s="578">
        <f t="shared" si="87"/>
        <v>0</v>
      </c>
      <c r="Q131" s="571">
        <f t="shared" si="87"/>
        <v>0</v>
      </c>
      <c r="R131" s="57">
        <f>M131/C131*100</f>
        <v>100</v>
      </c>
      <c r="S131" s="531"/>
    </row>
    <row r="132" spans="1:19" ht="25.5" customHeight="1" x14ac:dyDescent="0.25">
      <c r="A132" s="32" t="s">
        <v>50</v>
      </c>
      <c r="B132" s="133" t="s">
        <v>179</v>
      </c>
      <c r="C132" s="119">
        <f t="shared" si="73"/>
        <v>3584</v>
      </c>
      <c r="D132" s="117">
        <v>3584</v>
      </c>
      <c r="E132" s="117">
        <v>0</v>
      </c>
      <c r="F132" s="117">
        <v>0</v>
      </c>
      <c r="G132" s="321">
        <v>0</v>
      </c>
      <c r="H132" s="119">
        <f t="shared" si="75"/>
        <v>3584</v>
      </c>
      <c r="I132" s="117">
        <v>3584</v>
      </c>
      <c r="J132" s="117">
        <v>0</v>
      </c>
      <c r="K132" s="117">
        <v>0</v>
      </c>
      <c r="L132" s="199">
        <v>0</v>
      </c>
      <c r="M132" s="587">
        <f t="shared" si="77"/>
        <v>3584</v>
      </c>
      <c r="N132" s="581">
        <v>3584</v>
      </c>
      <c r="O132" s="581">
        <v>0</v>
      </c>
      <c r="P132" s="582">
        <v>0</v>
      </c>
      <c r="Q132" s="575">
        <v>0</v>
      </c>
      <c r="R132" s="588"/>
      <c r="S132" s="531"/>
    </row>
    <row r="133" spans="1:19" ht="36.75" customHeight="1" x14ac:dyDescent="0.25">
      <c r="A133" s="32"/>
      <c r="B133" s="134" t="s">
        <v>178</v>
      </c>
      <c r="C133" s="48">
        <f t="shared" si="73"/>
        <v>818.4</v>
      </c>
      <c r="D133" s="23">
        <f>D134</f>
        <v>818.4</v>
      </c>
      <c r="E133" s="203">
        <f t="shared" ref="E133:G133" si="88">E134</f>
        <v>0</v>
      </c>
      <c r="F133" s="203">
        <f t="shared" si="88"/>
        <v>0</v>
      </c>
      <c r="G133" s="360">
        <f t="shared" si="88"/>
        <v>0</v>
      </c>
      <c r="H133" s="48">
        <f t="shared" si="75"/>
        <v>818.4</v>
      </c>
      <c r="I133" s="23">
        <f>I134</f>
        <v>818.4</v>
      </c>
      <c r="J133" s="203">
        <f t="shared" ref="J133:L133" si="89">J134</f>
        <v>0</v>
      </c>
      <c r="K133" s="203">
        <f t="shared" si="89"/>
        <v>0</v>
      </c>
      <c r="L133" s="361">
        <f t="shared" si="89"/>
        <v>0</v>
      </c>
      <c r="M133" s="577">
        <f t="shared" si="77"/>
        <v>818.38</v>
      </c>
      <c r="N133" s="589">
        <f>N134</f>
        <v>818.38</v>
      </c>
      <c r="O133" s="590">
        <f t="shared" ref="O133:Q133" si="90">O134</f>
        <v>0</v>
      </c>
      <c r="P133" s="591">
        <f t="shared" si="90"/>
        <v>0</v>
      </c>
      <c r="Q133" s="592">
        <f t="shared" si="90"/>
        <v>0</v>
      </c>
      <c r="R133" s="362">
        <f>M133/C133*100</f>
        <v>99.997556207233629</v>
      </c>
      <c r="S133" s="531"/>
    </row>
    <row r="134" spans="1:19" ht="27" customHeight="1" thickBot="1" x14ac:dyDescent="0.3">
      <c r="A134" s="95"/>
      <c r="B134" s="60" t="s">
        <v>387</v>
      </c>
      <c r="C134" s="363">
        <f t="shared" si="73"/>
        <v>818.4</v>
      </c>
      <c r="D134" s="364">
        <v>818.4</v>
      </c>
      <c r="E134" s="364">
        <v>0</v>
      </c>
      <c r="F134" s="364">
        <v>0</v>
      </c>
      <c r="G134" s="365">
        <v>0</v>
      </c>
      <c r="H134" s="363">
        <f t="shared" si="75"/>
        <v>818.4</v>
      </c>
      <c r="I134" s="364">
        <v>818.4</v>
      </c>
      <c r="J134" s="364">
        <v>0</v>
      </c>
      <c r="K134" s="344">
        <v>0</v>
      </c>
      <c r="L134" s="365">
        <v>0</v>
      </c>
      <c r="M134" s="593">
        <f t="shared" si="77"/>
        <v>818.38</v>
      </c>
      <c r="N134" s="594">
        <v>818.38</v>
      </c>
      <c r="O134" s="594">
        <v>0</v>
      </c>
      <c r="P134" s="595">
        <v>0</v>
      </c>
      <c r="Q134" s="596">
        <v>0</v>
      </c>
      <c r="R134" s="597"/>
      <c r="S134" s="531"/>
    </row>
    <row r="135" spans="1:19" ht="24.6" customHeight="1" thickBot="1" x14ac:dyDescent="0.3">
      <c r="A135" s="159"/>
      <c r="B135" s="156" t="s">
        <v>131</v>
      </c>
      <c r="C135" s="157">
        <f>C106+C110+C121+C131+C133</f>
        <v>97930.2</v>
      </c>
      <c r="D135" s="155">
        <f>D106+D110+D121+D131+D133</f>
        <v>97930.2</v>
      </c>
      <c r="E135" s="155">
        <f>E106+E110+E121+E131</f>
        <v>0</v>
      </c>
      <c r="F135" s="155">
        <f>F106+F110+F121+F131</f>
        <v>0</v>
      </c>
      <c r="G135" s="156"/>
      <c r="H135" s="157">
        <f>H106+H110+H121+H131+H133</f>
        <v>97930.2</v>
      </c>
      <c r="I135" s="155">
        <f>I106+I110+I121+I131+I133</f>
        <v>97930.2</v>
      </c>
      <c r="J135" s="155">
        <f>J106+J110+J121+J131</f>
        <v>0</v>
      </c>
      <c r="K135" s="155">
        <f>K106+K110+K121+K131</f>
        <v>0</v>
      </c>
      <c r="L135" s="156"/>
      <c r="M135" s="650">
        <f>M106+M110+M121+M131+M133</f>
        <v>97113.58</v>
      </c>
      <c r="N135" s="651">
        <f>N106+N110+N121+N131+N133</f>
        <v>97113.58</v>
      </c>
      <c r="O135" s="651">
        <f>O106+O110+O121+O131</f>
        <v>0</v>
      </c>
      <c r="P135" s="652">
        <f>P106+P110+P121+P131</f>
        <v>0</v>
      </c>
      <c r="Q135" s="653"/>
      <c r="R135" s="366">
        <f>M135/C135*100</f>
        <v>99.166120359194608</v>
      </c>
      <c r="S135" s="531"/>
    </row>
    <row r="136" spans="1:19" ht="23.45" customHeight="1" x14ac:dyDescent="0.25">
      <c r="A136" s="1589" t="s">
        <v>346</v>
      </c>
      <c r="B136" s="1522"/>
      <c r="C136" s="1522"/>
      <c r="D136" s="1522"/>
      <c r="E136" s="1522"/>
      <c r="F136" s="1522"/>
      <c r="G136" s="1522"/>
      <c r="H136" s="1522"/>
      <c r="I136" s="1522"/>
      <c r="J136" s="1522"/>
      <c r="K136" s="1522"/>
      <c r="L136" s="1522"/>
      <c r="M136" s="1522"/>
      <c r="N136" s="1522"/>
      <c r="O136" s="1522"/>
      <c r="P136" s="1522"/>
      <c r="Q136" s="1522"/>
      <c r="R136" s="1590"/>
      <c r="S136" s="531" t="s">
        <v>368</v>
      </c>
    </row>
    <row r="137" spans="1:19" ht="78.75" customHeight="1" x14ac:dyDescent="0.25">
      <c r="A137" s="2"/>
      <c r="B137" s="563" t="s">
        <v>278</v>
      </c>
      <c r="C137" s="27">
        <v>100</v>
      </c>
      <c r="D137" s="27">
        <v>100</v>
      </c>
      <c r="E137" s="27">
        <v>0</v>
      </c>
      <c r="F137" s="27">
        <v>0</v>
      </c>
      <c r="G137" s="27">
        <v>0</v>
      </c>
      <c r="H137" s="27">
        <f>I137+J137+K137</f>
        <v>100</v>
      </c>
      <c r="I137" s="27">
        <v>100</v>
      </c>
      <c r="J137" s="27">
        <v>0</v>
      </c>
      <c r="K137" s="27">
        <v>0</v>
      </c>
      <c r="L137" s="27">
        <v>0</v>
      </c>
      <c r="M137" s="27">
        <v>100</v>
      </c>
      <c r="N137" s="27">
        <v>100</v>
      </c>
      <c r="O137" s="27">
        <v>0</v>
      </c>
      <c r="P137" s="27">
        <v>0</v>
      </c>
      <c r="Q137" s="27">
        <v>0</v>
      </c>
      <c r="R137" s="2"/>
      <c r="S137" s="531"/>
    </row>
    <row r="138" spans="1:19" ht="77.25" customHeight="1" x14ac:dyDescent="0.25">
      <c r="A138" s="2"/>
      <c r="B138" s="563" t="s">
        <v>279</v>
      </c>
      <c r="C138" s="27">
        <f>D138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f>I138</f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f>N138</f>
        <v>0</v>
      </c>
      <c r="N138" s="27">
        <v>0</v>
      </c>
      <c r="O138" s="27">
        <v>0</v>
      </c>
      <c r="P138" s="27">
        <v>0</v>
      </c>
      <c r="Q138" s="27">
        <v>0</v>
      </c>
      <c r="R138" s="2"/>
      <c r="S138" s="531"/>
    </row>
    <row r="139" spans="1:19" ht="40.5" customHeight="1" x14ac:dyDescent="0.25">
      <c r="A139" s="2"/>
      <c r="B139" s="563" t="s">
        <v>280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"/>
      <c r="S139" s="531"/>
    </row>
    <row r="140" spans="1:19" ht="21" customHeight="1" thickBot="1" x14ac:dyDescent="0.3">
      <c r="A140" s="560"/>
      <c r="B140" s="367" t="s">
        <v>131</v>
      </c>
      <c r="C140" s="561">
        <f>D140</f>
        <v>100</v>
      </c>
      <c r="D140" s="562">
        <f>D137+D138+D139</f>
        <v>100</v>
      </c>
      <c r="E140" s="562">
        <f t="shared" ref="E140:P140" si="91">E137</f>
        <v>0</v>
      </c>
      <c r="F140" s="562">
        <f t="shared" si="91"/>
        <v>0</v>
      </c>
      <c r="G140" s="367">
        <v>0</v>
      </c>
      <c r="H140" s="561">
        <f>I140</f>
        <v>100</v>
      </c>
      <c r="I140" s="562">
        <f>I137+I138+I139</f>
        <v>100</v>
      </c>
      <c r="J140" s="562">
        <f t="shared" si="91"/>
        <v>0</v>
      </c>
      <c r="K140" s="562">
        <f t="shared" si="91"/>
        <v>0</v>
      </c>
      <c r="L140" s="367">
        <v>0</v>
      </c>
      <c r="M140" s="561">
        <f>N140</f>
        <v>100</v>
      </c>
      <c r="N140" s="562">
        <f>N137+N138+N139</f>
        <v>100</v>
      </c>
      <c r="O140" s="562">
        <f t="shared" si="91"/>
        <v>0</v>
      </c>
      <c r="P140" s="654">
        <f t="shared" si="91"/>
        <v>0</v>
      </c>
      <c r="Q140" s="367">
        <v>0</v>
      </c>
      <c r="R140" s="371">
        <f>M140/C140*100</f>
        <v>100</v>
      </c>
      <c r="S140" s="531"/>
    </row>
    <row r="141" spans="1:19" ht="31.9" customHeight="1" x14ac:dyDescent="0.25">
      <c r="A141" s="1598" t="s">
        <v>347</v>
      </c>
      <c r="B141" s="1599"/>
      <c r="C141" s="1599"/>
      <c r="D141" s="1599"/>
      <c r="E141" s="1599"/>
      <c r="F141" s="1599"/>
      <c r="G141" s="1599"/>
      <c r="H141" s="1599"/>
      <c r="I141" s="1599"/>
      <c r="J141" s="1599"/>
      <c r="K141" s="1599"/>
      <c r="L141" s="1599"/>
      <c r="M141" s="1599"/>
      <c r="N141" s="1599"/>
      <c r="O141" s="1599"/>
      <c r="P141" s="1599"/>
      <c r="Q141" s="1599"/>
      <c r="R141" s="1600"/>
      <c r="S141" s="531"/>
    </row>
    <row r="142" spans="1:19" ht="48" customHeight="1" x14ac:dyDescent="0.25">
      <c r="A142" s="35"/>
      <c r="B142" s="209" t="s">
        <v>418</v>
      </c>
      <c r="C142" s="43">
        <f>D142+E142+F142</f>
        <v>491</v>
      </c>
      <c r="D142" s="26">
        <v>491</v>
      </c>
      <c r="E142" s="22">
        <v>0</v>
      </c>
      <c r="F142" s="22">
        <v>0</v>
      </c>
      <c r="G142" s="50">
        <v>0</v>
      </c>
      <c r="H142" s="43">
        <v>491</v>
      </c>
      <c r="I142" s="26">
        <v>491</v>
      </c>
      <c r="J142" s="22">
        <v>0</v>
      </c>
      <c r="K142" s="22">
        <v>0</v>
      </c>
      <c r="L142" s="50">
        <v>0</v>
      </c>
      <c r="M142" s="43">
        <f>N142+O142+P142</f>
        <v>489.8</v>
      </c>
      <c r="N142" s="26">
        <v>489.8</v>
      </c>
      <c r="O142" s="22">
        <v>0</v>
      </c>
      <c r="P142" s="329">
        <v>0</v>
      </c>
      <c r="Q142" s="50">
        <v>0</v>
      </c>
      <c r="R142" s="166"/>
      <c r="S142" s="531"/>
    </row>
    <row r="143" spans="1:19" ht="95.25" customHeight="1" x14ac:dyDescent="0.25">
      <c r="A143" s="37"/>
      <c r="B143" s="209" t="s">
        <v>101</v>
      </c>
      <c r="C143" s="43">
        <f>D143+E143+F143</f>
        <v>91.4</v>
      </c>
      <c r="D143" s="138">
        <v>91.4</v>
      </c>
      <c r="E143" s="39">
        <v>0</v>
      </c>
      <c r="F143" s="39">
        <v>0</v>
      </c>
      <c r="G143" s="164">
        <v>0</v>
      </c>
      <c r="H143" s="43">
        <f t="shared" ref="H143:H144" si="92">I143+J143+K143</f>
        <v>91.4</v>
      </c>
      <c r="I143" s="138">
        <v>91.4</v>
      </c>
      <c r="J143" s="39">
        <v>0</v>
      </c>
      <c r="K143" s="39">
        <v>0</v>
      </c>
      <c r="L143" s="164">
        <v>0</v>
      </c>
      <c r="M143" s="43">
        <v>90.7</v>
      </c>
      <c r="N143" s="39">
        <v>90.7</v>
      </c>
      <c r="O143" s="38">
        <v>0</v>
      </c>
      <c r="P143" s="368">
        <v>0</v>
      </c>
      <c r="Q143" s="167">
        <v>0</v>
      </c>
      <c r="R143" s="59"/>
      <c r="S143" s="531"/>
    </row>
    <row r="144" spans="1:19" ht="41.25" customHeight="1" thickBot="1" x14ac:dyDescent="0.3">
      <c r="A144" s="161"/>
      <c r="B144" s="210" t="s">
        <v>166</v>
      </c>
      <c r="C144" s="163">
        <f>D144+E144+F144</f>
        <v>0</v>
      </c>
      <c r="D144" s="162">
        <v>0</v>
      </c>
      <c r="E144" s="162">
        <v>0</v>
      </c>
      <c r="F144" s="162">
        <v>0</v>
      </c>
      <c r="G144" s="165">
        <v>0</v>
      </c>
      <c r="H144" s="163">
        <f t="shared" si="92"/>
        <v>0</v>
      </c>
      <c r="I144" s="162">
        <v>0</v>
      </c>
      <c r="J144" s="162">
        <v>0</v>
      </c>
      <c r="K144" s="162">
        <v>0</v>
      </c>
      <c r="L144" s="165">
        <v>0</v>
      </c>
      <c r="M144" s="163">
        <f t="shared" ref="M144" si="93">N144+O144+P144</f>
        <v>0</v>
      </c>
      <c r="N144" s="143">
        <v>0</v>
      </c>
      <c r="O144" s="162">
        <v>0</v>
      </c>
      <c r="P144" s="369">
        <v>0</v>
      </c>
      <c r="Q144" s="370">
        <v>0</v>
      </c>
      <c r="R144" s="81"/>
      <c r="S144" s="531"/>
    </row>
    <row r="145" spans="1:19" ht="24.6" customHeight="1" thickBot="1" x14ac:dyDescent="0.3">
      <c r="A145" s="142"/>
      <c r="B145" s="156" t="s">
        <v>102</v>
      </c>
      <c r="C145" s="157">
        <f>C142+C143+C144</f>
        <v>582.4</v>
      </c>
      <c r="D145" s="251">
        <f>D142+D143+D144</f>
        <v>582.4</v>
      </c>
      <c r="E145" s="155">
        <f t="shared" ref="E145:P145" si="94">E142+E143+E144</f>
        <v>0</v>
      </c>
      <c r="F145" s="155">
        <f t="shared" si="94"/>
        <v>0</v>
      </c>
      <c r="G145" s="156"/>
      <c r="H145" s="157">
        <f>I145+J145+K145</f>
        <v>582.4</v>
      </c>
      <c r="I145" s="155">
        <f>I142+I143+I144</f>
        <v>582.4</v>
      </c>
      <c r="J145" s="155">
        <f t="shared" si="94"/>
        <v>0</v>
      </c>
      <c r="K145" s="155">
        <f t="shared" si="94"/>
        <v>0</v>
      </c>
      <c r="L145" s="156"/>
      <c r="M145" s="157">
        <f t="shared" si="94"/>
        <v>580.5</v>
      </c>
      <c r="N145" s="155">
        <f t="shared" si="94"/>
        <v>580.5</v>
      </c>
      <c r="O145" s="155">
        <f t="shared" si="94"/>
        <v>0</v>
      </c>
      <c r="P145" s="156">
        <f t="shared" si="94"/>
        <v>0</v>
      </c>
      <c r="Q145" s="371"/>
      <c r="R145" s="160">
        <f>M145/C145*100</f>
        <v>99.673763736263737</v>
      </c>
      <c r="S145" s="531"/>
    </row>
    <row r="146" spans="1:19" ht="34.5" customHeight="1" x14ac:dyDescent="0.25">
      <c r="A146" s="1589" t="s">
        <v>348</v>
      </c>
      <c r="B146" s="1522"/>
      <c r="C146" s="1522"/>
      <c r="D146" s="1522"/>
      <c r="E146" s="1522"/>
      <c r="F146" s="1522"/>
      <c r="G146" s="1522"/>
      <c r="H146" s="1522"/>
      <c r="I146" s="1522"/>
      <c r="J146" s="1522"/>
      <c r="K146" s="1522"/>
      <c r="L146" s="1522"/>
      <c r="M146" s="1522"/>
      <c r="N146" s="1522"/>
      <c r="O146" s="1522"/>
      <c r="P146" s="1522"/>
      <c r="Q146" s="1522"/>
      <c r="R146" s="1590"/>
      <c r="S146" s="531" t="s">
        <v>368</v>
      </c>
    </row>
    <row r="147" spans="1:19" ht="22.15" customHeight="1" thickBot="1" x14ac:dyDescent="0.3">
      <c r="A147" s="80"/>
      <c r="B147" s="211" t="s">
        <v>99</v>
      </c>
      <c r="C147" s="144">
        <f>D147+E147+F147</f>
        <v>10</v>
      </c>
      <c r="D147" s="143">
        <v>10</v>
      </c>
      <c r="E147" s="143">
        <v>0</v>
      </c>
      <c r="F147" s="254">
        <v>0</v>
      </c>
      <c r="G147" s="252">
        <v>0</v>
      </c>
      <c r="H147" s="144">
        <f>I147+J147+K147</f>
        <v>10</v>
      </c>
      <c r="I147" s="143">
        <v>10</v>
      </c>
      <c r="J147" s="143">
        <v>0</v>
      </c>
      <c r="K147" s="254">
        <v>0</v>
      </c>
      <c r="L147" s="274">
        <v>0</v>
      </c>
      <c r="M147" s="372">
        <f>N147</f>
        <v>0</v>
      </c>
      <c r="N147" s="254">
        <v>0</v>
      </c>
      <c r="O147" s="254">
        <v>0</v>
      </c>
      <c r="P147" s="373">
        <v>0</v>
      </c>
      <c r="Q147" s="264">
        <v>0</v>
      </c>
      <c r="R147" s="253"/>
      <c r="S147" s="531"/>
    </row>
    <row r="148" spans="1:19" ht="22.9" customHeight="1" thickBot="1" x14ac:dyDescent="0.3">
      <c r="A148" s="142"/>
      <c r="B148" s="191" t="s">
        <v>102</v>
      </c>
      <c r="C148" s="157">
        <f>C147</f>
        <v>10</v>
      </c>
      <c r="D148" s="155">
        <f t="shared" ref="D148:P148" si="95">D147</f>
        <v>10</v>
      </c>
      <c r="E148" s="204">
        <f t="shared" si="95"/>
        <v>0</v>
      </c>
      <c r="F148" s="204">
        <f t="shared" si="95"/>
        <v>0</v>
      </c>
      <c r="G148" s="205"/>
      <c r="H148" s="374">
        <v>10</v>
      </c>
      <c r="I148" s="375">
        <v>10</v>
      </c>
      <c r="J148" s="204">
        <f t="shared" si="95"/>
        <v>0</v>
      </c>
      <c r="K148" s="532">
        <f t="shared" si="95"/>
        <v>0</v>
      </c>
      <c r="L148" s="547"/>
      <c r="M148" s="206">
        <f t="shared" si="95"/>
        <v>0</v>
      </c>
      <c r="N148" s="204">
        <f t="shared" si="95"/>
        <v>0</v>
      </c>
      <c r="O148" s="204">
        <f t="shared" si="95"/>
        <v>0</v>
      </c>
      <c r="P148" s="205">
        <f t="shared" si="95"/>
        <v>0</v>
      </c>
      <c r="Q148" s="376"/>
      <c r="R148" s="168">
        <f>M148/C148*100</f>
        <v>0</v>
      </c>
      <c r="S148" s="531"/>
    </row>
    <row r="149" spans="1:19" ht="24" customHeight="1" x14ac:dyDescent="0.25">
      <c r="A149" s="1589" t="s">
        <v>349</v>
      </c>
      <c r="B149" s="1522"/>
      <c r="C149" s="1522"/>
      <c r="D149" s="1522"/>
      <c r="E149" s="1522"/>
      <c r="F149" s="1522"/>
      <c r="G149" s="1522"/>
      <c r="H149" s="1522"/>
      <c r="I149" s="1522"/>
      <c r="J149" s="1522"/>
      <c r="K149" s="1522"/>
      <c r="L149" s="1522"/>
      <c r="M149" s="1522"/>
      <c r="N149" s="1522"/>
      <c r="O149" s="1522"/>
      <c r="P149" s="1522"/>
      <c r="Q149" s="1522"/>
      <c r="R149" s="1590"/>
      <c r="S149" s="531"/>
    </row>
    <row r="150" spans="1:19" ht="49.5" customHeight="1" x14ac:dyDescent="0.25">
      <c r="A150" s="3"/>
      <c r="B150" s="212" t="s">
        <v>103</v>
      </c>
      <c r="C150" s="169">
        <f>SUM(C151+C160+C165+C166+C167+C168)</f>
        <v>44414.399999999994</v>
      </c>
      <c r="D150" s="20">
        <f t="shared" ref="D150:Q150" si="96">SUM(D151+D160+D165+D166+D167+D168)</f>
        <v>44414.399999999994</v>
      </c>
      <c r="E150" s="20">
        <f t="shared" si="96"/>
        <v>0</v>
      </c>
      <c r="F150" s="20">
        <f t="shared" si="96"/>
        <v>0</v>
      </c>
      <c r="G150" s="20">
        <f t="shared" si="96"/>
        <v>0</v>
      </c>
      <c r="H150" s="169">
        <f t="shared" si="96"/>
        <v>44414.399999999994</v>
      </c>
      <c r="I150" s="20">
        <f t="shared" si="96"/>
        <v>44414.399999999994</v>
      </c>
      <c r="J150" s="20">
        <f t="shared" si="96"/>
        <v>0</v>
      </c>
      <c r="K150" s="20">
        <f t="shared" si="96"/>
        <v>0</v>
      </c>
      <c r="L150" s="20">
        <f t="shared" si="96"/>
        <v>0</v>
      </c>
      <c r="M150" s="169">
        <f t="shared" si="96"/>
        <v>44414.2</v>
      </c>
      <c r="N150" s="20">
        <f t="shared" si="96"/>
        <v>44414.2</v>
      </c>
      <c r="O150" s="20">
        <f t="shared" si="96"/>
        <v>0</v>
      </c>
      <c r="P150" s="20">
        <f t="shared" si="96"/>
        <v>0</v>
      </c>
      <c r="Q150" s="20">
        <f t="shared" si="96"/>
        <v>0</v>
      </c>
      <c r="R150" s="57">
        <f>M150/C150*100</f>
        <v>99.999549695594226</v>
      </c>
      <c r="S150" s="531"/>
    </row>
    <row r="151" spans="1:19" ht="24.75" customHeight="1" x14ac:dyDescent="0.25">
      <c r="A151" s="3">
        <v>2</v>
      </c>
      <c r="B151" s="742" t="s">
        <v>374</v>
      </c>
      <c r="C151" s="43">
        <v>185.4</v>
      </c>
      <c r="D151" s="26">
        <v>185.4</v>
      </c>
      <c r="E151" s="43">
        <v>0</v>
      </c>
      <c r="F151" s="22">
        <v>0</v>
      </c>
      <c r="G151" s="50">
        <v>0</v>
      </c>
      <c r="H151" s="43">
        <v>185.4</v>
      </c>
      <c r="I151" s="26">
        <v>185.4</v>
      </c>
      <c r="J151" s="43">
        <v>0</v>
      </c>
      <c r="K151" s="22">
        <v>0</v>
      </c>
      <c r="L151" s="378">
        <v>0</v>
      </c>
      <c r="M151" s="43">
        <f>N151+O151+P151+Q151</f>
        <v>185.3</v>
      </c>
      <c r="N151" s="26">
        <v>185.3</v>
      </c>
      <c r="O151" s="43">
        <v>0</v>
      </c>
      <c r="P151" s="329">
        <v>0</v>
      </c>
      <c r="Q151" s="50">
        <v>0</v>
      </c>
      <c r="R151" s="600"/>
      <c r="S151" s="531"/>
    </row>
    <row r="152" spans="1:19" ht="27" hidden="1" customHeight="1" x14ac:dyDescent="0.25">
      <c r="A152" s="3" t="s">
        <v>34</v>
      </c>
      <c r="B152" s="213" t="s">
        <v>104</v>
      </c>
      <c r="C152" s="43">
        <f t="shared" ref="C152:C185" si="97">D152+E152+F152</f>
        <v>0</v>
      </c>
      <c r="D152" s="27"/>
      <c r="E152" s="43"/>
      <c r="F152" s="22"/>
      <c r="G152" s="50"/>
      <c r="H152" s="43">
        <f t="shared" ref="H152:H167" si="98">I152+J152+K152</f>
        <v>0</v>
      </c>
      <c r="I152" s="27"/>
      <c r="J152" s="43"/>
      <c r="K152" s="22"/>
      <c r="L152" s="378"/>
      <c r="M152" s="43">
        <f t="shared" ref="M152:M167" si="99">N152+O152+P152+Q152</f>
        <v>0</v>
      </c>
      <c r="N152" s="27"/>
      <c r="O152" s="43"/>
      <c r="P152" s="329"/>
      <c r="Q152" s="50"/>
      <c r="R152" s="43"/>
      <c r="S152" s="531"/>
    </row>
    <row r="153" spans="1:19" hidden="1" x14ac:dyDescent="0.25">
      <c r="A153" s="3" t="s">
        <v>115</v>
      </c>
      <c r="B153" s="213" t="s">
        <v>105</v>
      </c>
      <c r="C153" s="43">
        <f t="shared" si="97"/>
        <v>0</v>
      </c>
      <c r="D153" s="27"/>
      <c r="E153" s="43"/>
      <c r="F153" s="22"/>
      <c r="G153" s="50"/>
      <c r="H153" s="43">
        <f t="shared" si="98"/>
        <v>0</v>
      </c>
      <c r="I153" s="27"/>
      <c r="J153" s="43"/>
      <c r="K153" s="22"/>
      <c r="L153" s="378"/>
      <c r="M153" s="43">
        <f t="shared" si="99"/>
        <v>0</v>
      </c>
      <c r="N153" s="27"/>
      <c r="O153" s="43"/>
      <c r="P153" s="329"/>
      <c r="Q153" s="50"/>
      <c r="R153" s="43"/>
      <c r="S153" s="531"/>
    </row>
    <row r="154" spans="1:19" ht="23.25" hidden="1" customHeight="1" x14ac:dyDescent="0.25">
      <c r="A154" s="3" t="s">
        <v>116</v>
      </c>
      <c r="B154" s="213" t="s">
        <v>106</v>
      </c>
      <c r="C154" s="43">
        <f t="shared" si="97"/>
        <v>0</v>
      </c>
      <c r="D154" s="27"/>
      <c r="E154" s="43"/>
      <c r="F154" s="22"/>
      <c r="G154" s="50"/>
      <c r="H154" s="43">
        <f t="shared" si="98"/>
        <v>0</v>
      </c>
      <c r="I154" s="27"/>
      <c r="J154" s="43"/>
      <c r="K154" s="22"/>
      <c r="L154" s="378"/>
      <c r="M154" s="43">
        <f t="shared" si="99"/>
        <v>0</v>
      </c>
      <c r="N154" s="27"/>
      <c r="O154" s="43"/>
      <c r="P154" s="329"/>
      <c r="Q154" s="50"/>
      <c r="R154" s="43"/>
      <c r="S154" s="531"/>
    </row>
    <row r="155" spans="1:19" ht="24" hidden="1" customHeight="1" x14ac:dyDescent="0.25">
      <c r="A155" s="3" t="s">
        <v>117</v>
      </c>
      <c r="B155" s="213" t="s">
        <v>107</v>
      </c>
      <c r="C155" s="43">
        <f t="shared" si="97"/>
        <v>0</v>
      </c>
      <c r="D155" s="27"/>
      <c r="E155" s="43"/>
      <c r="F155" s="22"/>
      <c r="G155" s="50"/>
      <c r="H155" s="43">
        <f t="shared" si="98"/>
        <v>0</v>
      </c>
      <c r="I155" s="27"/>
      <c r="J155" s="43"/>
      <c r="K155" s="22"/>
      <c r="L155" s="378"/>
      <c r="M155" s="43">
        <f t="shared" si="99"/>
        <v>0</v>
      </c>
      <c r="N155" s="27"/>
      <c r="O155" s="43"/>
      <c r="P155" s="329"/>
      <c r="Q155" s="50"/>
      <c r="R155" s="43"/>
      <c r="S155" s="531"/>
    </row>
    <row r="156" spans="1:19" ht="36" hidden="1" x14ac:dyDescent="0.25">
      <c r="A156" s="3" t="s">
        <v>118</v>
      </c>
      <c r="B156" s="213" t="s">
        <v>108</v>
      </c>
      <c r="C156" s="43">
        <f t="shared" si="97"/>
        <v>0</v>
      </c>
      <c r="D156" s="27"/>
      <c r="E156" s="43"/>
      <c r="F156" s="22"/>
      <c r="G156" s="50"/>
      <c r="H156" s="43">
        <f t="shared" si="98"/>
        <v>0</v>
      </c>
      <c r="I156" s="27"/>
      <c r="J156" s="43"/>
      <c r="K156" s="22"/>
      <c r="L156" s="378"/>
      <c r="M156" s="43">
        <f t="shared" si="99"/>
        <v>0</v>
      </c>
      <c r="N156" s="27"/>
      <c r="O156" s="43"/>
      <c r="P156" s="329"/>
      <c r="Q156" s="50"/>
      <c r="R156" s="43"/>
      <c r="S156" s="531"/>
    </row>
    <row r="157" spans="1:19" ht="24" hidden="1" customHeight="1" x14ac:dyDescent="0.25">
      <c r="A157" s="3" t="s">
        <v>119</v>
      </c>
      <c r="B157" s="213" t="s">
        <v>109</v>
      </c>
      <c r="C157" s="43">
        <f t="shared" si="97"/>
        <v>0</v>
      </c>
      <c r="D157" s="27"/>
      <c r="E157" s="43"/>
      <c r="F157" s="22"/>
      <c r="G157" s="50"/>
      <c r="H157" s="43">
        <f t="shared" si="98"/>
        <v>0</v>
      </c>
      <c r="I157" s="27"/>
      <c r="J157" s="43"/>
      <c r="K157" s="22"/>
      <c r="L157" s="378"/>
      <c r="M157" s="43">
        <f t="shared" si="99"/>
        <v>0</v>
      </c>
      <c r="N157" s="27"/>
      <c r="O157" s="43"/>
      <c r="P157" s="329"/>
      <c r="Q157" s="50"/>
      <c r="R157" s="43"/>
      <c r="S157" s="531"/>
    </row>
    <row r="158" spans="1:19" hidden="1" x14ac:dyDescent="0.25">
      <c r="A158" s="3" t="s">
        <v>120</v>
      </c>
      <c r="B158" s="213" t="s">
        <v>110</v>
      </c>
      <c r="C158" s="43">
        <f t="shared" si="97"/>
        <v>0</v>
      </c>
      <c r="D158" s="27"/>
      <c r="E158" s="43"/>
      <c r="F158" s="22"/>
      <c r="G158" s="50"/>
      <c r="H158" s="43">
        <f t="shared" si="98"/>
        <v>0</v>
      </c>
      <c r="I158" s="27"/>
      <c r="J158" s="43"/>
      <c r="K158" s="22"/>
      <c r="L158" s="378"/>
      <c r="M158" s="43">
        <f t="shared" si="99"/>
        <v>0</v>
      </c>
      <c r="N158" s="27"/>
      <c r="O158" s="43"/>
      <c r="P158" s="329"/>
      <c r="Q158" s="50"/>
      <c r="R158" s="43"/>
      <c r="S158" s="531"/>
    </row>
    <row r="159" spans="1:19" ht="23.25" hidden="1" customHeight="1" x14ac:dyDescent="0.25">
      <c r="A159" s="3" t="s">
        <v>121</v>
      </c>
      <c r="B159" s="213" t="s">
        <v>111</v>
      </c>
      <c r="C159" s="43">
        <f t="shared" si="97"/>
        <v>0</v>
      </c>
      <c r="D159" s="27"/>
      <c r="E159" s="43"/>
      <c r="F159" s="22"/>
      <c r="G159" s="50"/>
      <c r="H159" s="43">
        <f t="shared" si="98"/>
        <v>0</v>
      </c>
      <c r="I159" s="27"/>
      <c r="J159" s="43"/>
      <c r="K159" s="22"/>
      <c r="L159" s="378"/>
      <c r="M159" s="43">
        <f t="shared" si="99"/>
        <v>0</v>
      </c>
      <c r="N159" s="27"/>
      <c r="O159" s="43"/>
      <c r="P159" s="329"/>
      <c r="Q159" s="50"/>
      <c r="R159" s="43"/>
      <c r="S159" s="531"/>
    </row>
    <row r="160" spans="1:19" ht="23.25" customHeight="1" x14ac:dyDescent="0.25">
      <c r="A160" s="3">
        <v>6</v>
      </c>
      <c r="B160" s="213" t="s">
        <v>373</v>
      </c>
      <c r="C160" s="43">
        <v>1262.7</v>
      </c>
      <c r="D160" s="27">
        <v>1262.7</v>
      </c>
      <c r="E160" s="43">
        <v>0</v>
      </c>
      <c r="F160" s="22">
        <v>0</v>
      </c>
      <c r="G160" s="50">
        <v>0</v>
      </c>
      <c r="H160" s="43">
        <v>1262.7</v>
      </c>
      <c r="I160" s="27">
        <v>1262.7</v>
      </c>
      <c r="J160" s="43">
        <v>0</v>
      </c>
      <c r="K160" s="22">
        <v>0</v>
      </c>
      <c r="L160" s="378">
        <v>0</v>
      </c>
      <c r="M160" s="43">
        <v>1262.5999999999999</v>
      </c>
      <c r="N160" s="27">
        <v>1262.5999999999999</v>
      </c>
      <c r="O160" s="43">
        <v>0</v>
      </c>
      <c r="P160" s="329">
        <v>0</v>
      </c>
      <c r="Q160" s="50">
        <v>0</v>
      </c>
      <c r="R160" s="43"/>
      <c r="S160" s="531"/>
    </row>
    <row r="161" spans="1:19" ht="24" hidden="1" x14ac:dyDescent="0.25">
      <c r="A161" s="4" t="s">
        <v>40</v>
      </c>
      <c r="B161" s="213" t="s">
        <v>112</v>
      </c>
      <c r="C161" s="43">
        <f t="shared" si="97"/>
        <v>0</v>
      </c>
      <c r="D161" s="26"/>
      <c r="E161" s="43"/>
      <c r="F161" s="22"/>
      <c r="G161" s="50"/>
      <c r="H161" s="43">
        <f t="shared" si="98"/>
        <v>0</v>
      </c>
      <c r="I161" s="26"/>
      <c r="J161" s="43"/>
      <c r="K161" s="22"/>
      <c r="L161" s="378"/>
      <c r="M161" s="43">
        <f t="shared" si="99"/>
        <v>0</v>
      </c>
      <c r="N161" s="26"/>
      <c r="O161" s="43"/>
      <c r="P161" s="329"/>
      <c r="Q161" s="50"/>
      <c r="R161" s="43"/>
      <c r="S161" s="531"/>
    </row>
    <row r="162" spans="1:19" ht="24" hidden="1" x14ac:dyDescent="0.25">
      <c r="A162" s="41" t="s">
        <v>35</v>
      </c>
      <c r="B162" s="213" t="s">
        <v>113</v>
      </c>
      <c r="C162" s="43">
        <f t="shared" si="97"/>
        <v>0</v>
      </c>
      <c r="D162" s="26"/>
      <c r="E162" s="43"/>
      <c r="F162" s="22"/>
      <c r="G162" s="50"/>
      <c r="H162" s="43">
        <f t="shared" si="98"/>
        <v>0</v>
      </c>
      <c r="I162" s="26"/>
      <c r="J162" s="43"/>
      <c r="K162" s="22"/>
      <c r="L162" s="378"/>
      <c r="M162" s="43">
        <f t="shared" si="99"/>
        <v>0</v>
      </c>
      <c r="N162" s="26"/>
      <c r="O162" s="43"/>
      <c r="P162" s="329"/>
      <c r="Q162" s="50"/>
      <c r="R162" s="43"/>
      <c r="S162" s="531"/>
    </row>
    <row r="163" spans="1:19" ht="36" hidden="1" x14ac:dyDescent="0.25">
      <c r="A163" s="41" t="s">
        <v>41</v>
      </c>
      <c r="B163" s="213" t="s">
        <v>114</v>
      </c>
      <c r="C163" s="43">
        <f t="shared" si="97"/>
        <v>0</v>
      </c>
      <c r="D163" s="26"/>
      <c r="E163" s="43"/>
      <c r="F163" s="22"/>
      <c r="G163" s="50"/>
      <c r="H163" s="43">
        <f t="shared" si="98"/>
        <v>0</v>
      </c>
      <c r="I163" s="26"/>
      <c r="J163" s="43"/>
      <c r="K163" s="22"/>
      <c r="L163" s="378"/>
      <c r="M163" s="43">
        <f t="shared" si="99"/>
        <v>0</v>
      </c>
      <c r="N163" s="26"/>
      <c r="O163" s="43"/>
      <c r="P163" s="329"/>
      <c r="Q163" s="50"/>
      <c r="R163" s="43"/>
      <c r="S163" s="531"/>
    </row>
    <row r="164" spans="1:19" ht="24" hidden="1" x14ac:dyDescent="0.25">
      <c r="A164" s="42" t="s">
        <v>42</v>
      </c>
      <c r="B164" s="213" t="s">
        <v>337</v>
      </c>
      <c r="C164" s="43">
        <f t="shared" si="97"/>
        <v>0</v>
      </c>
      <c r="D164" s="26"/>
      <c r="E164" s="43"/>
      <c r="F164" s="22"/>
      <c r="G164" s="50"/>
      <c r="H164" s="43">
        <f t="shared" si="98"/>
        <v>0</v>
      </c>
      <c r="I164" s="26"/>
      <c r="J164" s="43"/>
      <c r="K164" s="22"/>
      <c r="L164" s="378"/>
      <c r="M164" s="43">
        <f t="shared" si="99"/>
        <v>0</v>
      </c>
      <c r="N164" s="26"/>
      <c r="O164" s="43"/>
      <c r="P164" s="329"/>
      <c r="Q164" s="50"/>
      <c r="R164" s="43"/>
      <c r="S164" s="531"/>
    </row>
    <row r="165" spans="1:19" ht="36.75" customHeight="1" x14ac:dyDescent="0.25">
      <c r="A165" s="3">
        <v>5</v>
      </c>
      <c r="B165" s="213" t="s">
        <v>378</v>
      </c>
      <c r="C165" s="43">
        <v>868.4</v>
      </c>
      <c r="D165" s="26">
        <v>868.4</v>
      </c>
      <c r="E165" s="43">
        <v>0</v>
      </c>
      <c r="F165" s="22">
        <v>0</v>
      </c>
      <c r="G165" s="50">
        <v>0</v>
      </c>
      <c r="H165" s="43">
        <v>868.4</v>
      </c>
      <c r="I165" s="26">
        <v>868.4</v>
      </c>
      <c r="J165" s="43">
        <v>0</v>
      </c>
      <c r="K165" s="22">
        <v>0</v>
      </c>
      <c r="L165" s="378">
        <v>0</v>
      </c>
      <c r="M165" s="43">
        <v>868.3</v>
      </c>
      <c r="N165" s="26">
        <v>868.3</v>
      </c>
      <c r="O165" s="43">
        <v>0</v>
      </c>
      <c r="P165" s="329">
        <v>0</v>
      </c>
      <c r="Q165" s="50">
        <v>0</v>
      </c>
      <c r="R165" s="43"/>
      <c r="S165" s="531"/>
    </row>
    <row r="166" spans="1:19" ht="24" x14ac:dyDescent="0.25">
      <c r="A166" s="3">
        <v>6</v>
      </c>
      <c r="B166" s="213" t="s">
        <v>122</v>
      </c>
      <c r="C166" s="163">
        <v>53.7</v>
      </c>
      <c r="D166" s="28">
        <v>53.7</v>
      </c>
      <c r="E166" s="22">
        <v>0</v>
      </c>
      <c r="F166" s="22">
        <v>0</v>
      </c>
      <c r="G166" s="50">
        <v>0</v>
      </c>
      <c r="H166" s="43">
        <v>53.7</v>
      </c>
      <c r="I166" s="28">
        <v>53.7</v>
      </c>
      <c r="J166" s="22">
        <v>0</v>
      </c>
      <c r="K166" s="22">
        <v>0</v>
      </c>
      <c r="L166" s="378">
        <v>0</v>
      </c>
      <c r="M166" s="43">
        <f t="shared" si="99"/>
        <v>53.8</v>
      </c>
      <c r="N166" s="28">
        <v>53.8</v>
      </c>
      <c r="O166" s="22">
        <v>0</v>
      </c>
      <c r="P166" s="329">
        <v>0</v>
      </c>
      <c r="Q166" s="50">
        <v>0</v>
      </c>
      <c r="R166" s="43"/>
      <c r="S166" s="531"/>
    </row>
    <row r="167" spans="1:19" ht="24" x14ac:dyDescent="0.25">
      <c r="A167" s="3">
        <v>7</v>
      </c>
      <c r="B167" s="213" t="s">
        <v>379</v>
      </c>
      <c r="C167" s="163">
        <f t="shared" si="97"/>
        <v>36</v>
      </c>
      <c r="D167" s="28">
        <v>36</v>
      </c>
      <c r="E167" s="22">
        <v>0</v>
      </c>
      <c r="F167" s="22">
        <v>0</v>
      </c>
      <c r="G167" s="50">
        <v>0</v>
      </c>
      <c r="H167" s="43">
        <f t="shared" si="98"/>
        <v>36</v>
      </c>
      <c r="I167" s="28">
        <v>36</v>
      </c>
      <c r="J167" s="22">
        <v>0</v>
      </c>
      <c r="K167" s="22">
        <v>0</v>
      </c>
      <c r="L167" s="378">
        <v>0</v>
      </c>
      <c r="M167" s="43">
        <f t="shared" si="99"/>
        <v>36</v>
      </c>
      <c r="N167" s="28">
        <v>36</v>
      </c>
      <c r="O167" s="22">
        <v>0</v>
      </c>
      <c r="P167" s="329">
        <v>0</v>
      </c>
      <c r="Q167" s="50">
        <v>0</v>
      </c>
      <c r="R167" s="43"/>
      <c r="S167" s="531"/>
    </row>
    <row r="168" spans="1:19" ht="36" x14ac:dyDescent="0.25">
      <c r="A168" s="3">
        <v>8</v>
      </c>
      <c r="B168" s="213" t="s">
        <v>412</v>
      </c>
      <c r="C168" s="53">
        <v>42008.2</v>
      </c>
      <c r="D168" s="28">
        <v>42008.2</v>
      </c>
      <c r="E168" s="22">
        <v>0</v>
      </c>
      <c r="F168" s="22">
        <v>0</v>
      </c>
      <c r="G168" s="50">
        <v>0</v>
      </c>
      <c r="H168" s="43">
        <v>42008.2</v>
      </c>
      <c r="I168" s="28">
        <v>42008.2</v>
      </c>
      <c r="J168" s="22">
        <v>0</v>
      </c>
      <c r="K168" s="22">
        <v>0</v>
      </c>
      <c r="L168" s="378">
        <v>0</v>
      </c>
      <c r="M168" s="43">
        <v>42008.2</v>
      </c>
      <c r="N168" s="28">
        <v>42008.2</v>
      </c>
      <c r="O168" s="22">
        <v>0</v>
      </c>
      <c r="P168" s="329">
        <v>0</v>
      </c>
      <c r="Q168" s="50">
        <v>0</v>
      </c>
      <c r="R168" s="43"/>
      <c r="S168" s="531"/>
    </row>
    <row r="169" spans="1:19" ht="73.5" customHeight="1" x14ac:dyDescent="0.25">
      <c r="A169" s="44"/>
      <c r="B169" s="214" t="s">
        <v>199</v>
      </c>
      <c r="C169" s="358">
        <f t="shared" si="97"/>
        <v>0</v>
      </c>
      <c r="D169" s="20">
        <f>D170+D175+D178+D179+D180+D181+D182</f>
        <v>0</v>
      </c>
      <c r="E169" s="20">
        <f t="shared" ref="E169:G169" si="100">E170+E175+E178+E179+E180+E181+E182</f>
        <v>0</v>
      </c>
      <c r="F169" s="20">
        <f t="shared" si="100"/>
        <v>0</v>
      </c>
      <c r="G169" s="20">
        <f t="shared" si="100"/>
        <v>0</v>
      </c>
      <c r="H169" s="169">
        <f>I169+J169+K169</f>
        <v>0</v>
      </c>
      <c r="I169" s="20">
        <f>I170+I175+I178+I179+I180+I181+I182</f>
        <v>0</v>
      </c>
      <c r="J169" s="20">
        <f t="shared" ref="J169:Q169" si="101">J170+J175+J178+J179+J180+J181+J182</f>
        <v>0</v>
      </c>
      <c r="K169" s="20">
        <f t="shared" si="101"/>
        <v>0</v>
      </c>
      <c r="L169" s="20">
        <f t="shared" si="101"/>
        <v>0</v>
      </c>
      <c r="M169" s="169">
        <f>N169+O169+P169</f>
        <v>0</v>
      </c>
      <c r="N169" s="20">
        <f t="shared" si="101"/>
        <v>0</v>
      </c>
      <c r="O169" s="20">
        <f t="shared" si="101"/>
        <v>0</v>
      </c>
      <c r="P169" s="20">
        <f t="shared" si="101"/>
        <v>0</v>
      </c>
      <c r="Q169" s="20">
        <f t="shared" si="101"/>
        <v>0</v>
      </c>
      <c r="R169" s="57" t="e">
        <f>M169/C169*100</f>
        <v>#DIV/0!</v>
      </c>
      <c r="S169" s="531"/>
    </row>
    <row r="170" spans="1:19" ht="0.75" customHeight="1" x14ac:dyDescent="0.25">
      <c r="A170" s="44">
        <v>1</v>
      </c>
      <c r="B170" s="740" t="s">
        <v>374</v>
      </c>
      <c r="C170" s="741"/>
      <c r="D170" s="22"/>
      <c r="E170" s="22"/>
      <c r="F170" s="22"/>
      <c r="G170" s="50"/>
      <c r="H170" s="43"/>
      <c r="I170" s="22">
        <v>0</v>
      </c>
      <c r="J170" s="22"/>
      <c r="K170" s="22"/>
      <c r="L170" s="328"/>
      <c r="M170" s="22"/>
      <c r="N170" s="22">
        <v>0</v>
      </c>
      <c r="O170" s="22"/>
      <c r="P170" s="329"/>
      <c r="Q170" s="50"/>
      <c r="R170" s="600"/>
      <c r="S170" s="531"/>
    </row>
    <row r="171" spans="1:19" ht="19.5" hidden="1" customHeight="1" x14ac:dyDescent="0.25">
      <c r="A171" s="3" t="s">
        <v>26</v>
      </c>
      <c r="B171" s="213" t="s">
        <v>124</v>
      </c>
      <c r="C171" s="43">
        <f t="shared" si="97"/>
        <v>0</v>
      </c>
      <c r="D171" s="26">
        <v>0</v>
      </c>
      <c r="E171" s="22"/>
      <c r="F171" s="22"/>
      <c r="G171" s="50"/>
      <c r="H171" s="43">
        <f t="shared" ref="H171:H182" si="102">I171+J171+K171</f>
        <v>0</v>
      </c>
      <c r="I171" s="26">
        <v>0</v>
      </c>
      <c r="J171" s="22"/>
      <c r="K171" s="22"/>
      <c r="L171" s="328"/>
      <c r="M171" s="43">
        <f t="shared" ref="M171:M182" si="103">N171+O171+P171</f>
        <v>0</v>
      </c>
      <c r="N171" s="26">
        <v>0</v>
      </c>
      <c r="O171" s="22"/>
      <c r="P171" s="329"/>
      <c r="Q171" s="50"/>
      <c r="R171" s="43"/>
      <c r="S171" s="531"/>
    </row>
    <row r="172" spans="1:19" hidden="1" x14ac:dyDescent="0.25">
      <c r="A172" s="3" t="s">
        <v>27</v>
      </c>
      <c r="B172" s="213" t="s">
        <v>125</v>
      </c>
      <c r="C172" s="43">
        <f t="shared" si="97"/>
        <v>0</v>
      </c>
      <c r="D172" s="26">
        <v>0</v>
      </c>
      <c r="E172" s="22"/>
      <c r="F172" s="22"/>
      <c r="G172" s="50"/>
      <c r="H172" s="43">
        <f t="shared" si="102"/>
        <v>0</v>
      </c>
      <c r="I172" s="26">
        <v>0</v>
      </c>
      <c r="J172" s="22"/>
      <c r="K172" s="22"/>
      <c r="L172" s="328"/>
      <c r="M172" s="43">
        <f t="shared" si="103"/>
        <v>0</v>
      </c>
      <c r="N172" s="26">
        <v>0</v>
      </c>
      <c r="O172" s="22"/>
      <c r="P172" s="329"/>
      <c r="Q172" s="50"/>
      <c r="R172" s="43"/>
      <c r="S172" s="531"/>
    </row>
    <row r="173" spans="1:19" hidden="1" x14ac:dyDescent="0.25">
      <c r="A173" s="3" t="s">
        <v>28</v>
      </c>
      <c r="B173" s="213" t="s">
        <v>126</v>
      </c>
      <c r="C173" s="43">
        <f t="shared" si="97"/>
        <v>0</v>
      </c>
      <c r="D173" s="26">
        <v>0</v>
      </c>
      <c r="E173" s="22"/>
      <c r="F173" s="22"/>
      <c r="G173" s="50"/>
      <c r="H173" s="43">
        <f t="shared" si="102"/>
        <v>0</v>
      </c>
      <c r="I173" s="26">
        <v>0</v>
      </c>
      <c r="J173" s="22"/>
      <c r="K173" s="22"/>
      <c r="L173" s="328"/>
      <c r="M173" s="43">
        <f t="shared" si="103"/>
        <v>0</v>
      </c>
      <c r="N173" s="26">
        <v>0</v>
      </c>
      <c r="O173" s="22"/>
      <c r="P173" s="329"/>
      <c r="Q173" s="50"/>
      <c r="R173" s="43"/>
      <c r="S173" s="531"/>
    </row>
    <row r="174" spans="1:19" ht="24" hidden="1" x14ac:dyDescent="0.25">
      <c r="A174" s="3" t="s">
        <v>29</v>
      </c>
      <c r="B174" s="213" t="s">
        <v>127</v>
      </c>
      <c r="C174" s="43">
        <f t="shared" si="97"/>
        <v>0</v>
      </c>
      <c r="D174" s="26">
        <v>0</v>
      </c>
      <c r="E174" s="22"/>
      <c r="F174" s="22"/>
      <c r="G174" s="50"/>
      <c r="H174" s="43">
        <f t="shared" si="102"/>
        <v>0</v>
      </c>
      <c r="I174" s="26">
        <v>0</v>
      </c>
      <c r="J174" s="22"/>
      <c r="K174" s="22"/>
      <c r="L174" s="328"/>
      <c r="M174" s="43">
        <f t="shared" si="103"/>
        <v>0</v>
      </c>
      <c r="N174" s="26">
        <v>0</v>
      </c>
      <c r="O174" s="22"/>
      <c r="P174" s="329"/>
      <c r="Q174" s="50"/>
      <c r="R174" s="43"/>
      <c r="S174" s="531"/>
    </row>
    <row r="175" spans="1:19" ht="36" hidden="1" x14ac:dyDescent="0.25">
      <c r="A175" s="3">
        <v>2</v>
      </c>
      <c r="B175" s="213" t="s">
        <v>375</v>
      </c>
      <c r="C175" s="43">
        <f t="shared" si="97"/>
        <v>0</v>
      </c>
      <c r="D175" s="26">
        <v>0</v>
      </c>
      <c r="E175" s="22">
        <v>0</v>
      </c>
      <c r="F175" s="22">
        <v>0</v>
      </c>
      <c r="G175" s="50">
        <v>0</v>
      </c>
      <c r="H175" s="43">
        <f t="shared" si="102"/>
        <v>0</v>
      </c>
      <c r="I175" s="26">
        <v>0</v>
      </c>
      <c r="J175" s="22"/>
      <c r="K175" s="22"/>
      <c r="L175" s="328"/>
      <c r="M175" s="22">
        <f t="shared" si="103"/>
        <v>0</v>
      </c>
      <c r="N175" s="26">
        <v>0</v>
      </c>
      <c r="O175" s="22"/>
      <c r="P175" s="22"/>
      <c r="Q175" s="22"/>
      <c r="R175" s="43"/>
      <c r="S175" s="531"/>
    </row>
    <row r="176" spans="1:19" ht="18.75" hidden="1" customHeight="1" x14ac:dyDescent="0.25">
      <c r="A176" s="4" t="s">
        <v>34</v>
      </c>
      <c r="B176" s="213" t="s">
        <v>128</v>
      </c>
      <c r="C176" s="43">
        <f t="shared" si="97"/>
        <v>0</v>
      </c>
      <c r="D176" s="26">
        <v>0</v>
      </c>
      <c r="E176" s="22"/>
      <c r="F176" s="22"/>
      <c r="G176" s="50"/>
      <c r="H176" s="43">
        <f t="shared" si="102"/>
        <v>0</v>
      </c>
      <c r="I176" s="26">
        <v>0</v>
      </c>
      <c r="J176" s="22"/>
      <c r="K176" s="22"/>
      <c r="L176" s="328"/>
      <c r="M176" s="22">
        <f t="shared" si="103"/>
        <v>0</v>
      </c>
      <c r="N176" s="26">
        <v>0</v>
      </c>
      <c r="O176" s="22"/>
      <c r="P176" s="22"/>
      <c r="Q176" s="22"/>
      <c r="R176" s="43"/>
      <c r="S176" s="531"/>
    </row>
    <row r="177" spans="1:20" ht="30.75" hidden="1" customHeight="1" x14ac:dyDescent="0.25">
      <c r="A177" s="3" t="s">
        <v>115</v>
      </c>
      <c r="B177" s="213" t="s">
        <v>129</v>
      </c>
      <c r="C177" s="43">
        <f t="shared" si="97"/>
        <v>0</v>
      </c>
      <c r="D177" s="26">
        <v>0</v>
      </c>
      <c r="E177" s="22"/>
      <c r="F177" s="22"/>
      <c r="G177" s="50"/>
      <c r="H177" s="43">
        <f t="shared" si="102"/>
        <v>0</v>
      </c>
      <c r="I177" s="26">
        <v>0</v>
      </c>
      <c r="J177" s="22"/>
      <c r="K177" s="22"/>
      <c r="L177" s="328"/>
      <c r="M177" s="22">
        <f t="shared" si="103"/>
        <v>0</v>
      </c>
      <c r="N177" s="26">
        <v>0</v>
      </c>
      <c r="O177" s="22"/>
      <c r="P177" s="22"/>
      <c r="Q177" s="22"/>
      <c r="R177" s="43"/>
      <c r="S177" s="531"/>
    </row>
    <row r="178" spans="1:20" ht="36" hidden="1" customHeight="1" x14ac:dyDescent="0.25">
      <c r="A178" s="3">
        <v>3</v>
      </c>
      <c r="B178" s="213" t="s">
        <v>376</v>
      </c>
      <c r="C178" s="43">
        <f t="shared" si="97"/>
        <v>0</v>
      </c>
      <c r="D178" s="26">
        <v>0</v>
      </c>
      <c r="E178" s="22"/>
      <c r="F178" s="22"/>
      <c r="G178" s="50"/>
      <c r="H178" s="43">
        <f t="shared" si="102"/>
        <v>0</v>
      </c>
      <c r="I178" s="26">
        <v>0</v>
      </c>
      <c r="J178" s="22"/>
      <c r="K178" s="22"/>
      <c r="L178" s="328"/>
      <c r="M178" s="22">
        <f t="shared" si="103"/>
        <v>0</v>
      </c>
      <c r="N178" s="26">
        <v>0</v>
      </c>
      <c r="O178" s="22"/>
      <c r="P178" s="22"/>
      <c r="Q178" s="22"/>
      <c r="R178" s="43"/>
      <c r="S178" s="531"/>
    </row>
    <row r="179" spans="1:20" ht="30.75" hidden="1" customHeight="1" x14ac:dyDescent="0.25">
      <c r="A179" s="3">
        <v>4</v>
      </c>
      <c r="B179" s="213" t="s">
        <v>377</v>
      </c>
      <c r="C179" s="43">
        <f t="shared" si="97"/>
        <v>0</v>
      </c>
      <c r="D179" s="138">
        <v>0</v>
      </c>
      <c r="E179" s="138"/>
      <c r="F179" s="138"/>
      <c r="G179" s="139"/>
      <c r="H179" s="43">
        <f t="shared" si="102"/>
        <v>0</v>
      </c>
      <c r="I179" s="76">
        <v>0</v>
      </c>
      <c r="J179" s="138"/>
      <c r="K179" s="138"/>
      <c r="L179" s="379"/>
      <c r="M179" s="22">
        <f t="shared" si="103"/>
        <v>0</v>
      </c>
      <c r="N179" s="138">
        <v>0</v>
      </c>
      <c r="O179" s="138"/>
      <c r="P179" s="138"/>
      <c r="Q179" s="138"/>
      <c r="R179" s="137"/>
      <c r="S179" s="531"/>
    </row>
    <row r="180" spans="1:20" ht="30.75" hidden="1" customHeight="1" x14ac:dyDescent="0.25">
      <c r="A180" s="3">
        <v>5</v>
      </c>
      <c r="B180" s="213" t="s">
        <v>338</v>
      </c>
      <c r="C180" s="43">
        <f>D180</f>
        <v>0</v>
      </c>
      <c r="D180" s="138">
        <v>0</v>
      </c>
      <c r="E180" s="138"/>
      <c r="F180" s="138"/>
      <c r="G180" s="139"/>
      <c r="H180" s="43">
        <f>I180</f>
        <v>0</v>
      </c>
      <c r="I180" s="76">
        <v>0</v>
      </c>
      <c r="J180" s="138"/>
      <c r="K180" s="138"/>
      <c r="L180" s="379"/>
      <c r="M180" s="22">
        <f t="shared" si="103"/>
        <v>0</v>
      </c>
      <c r="N180" s="138">
        <v>0</v>
      </c>
      <c r="O180" s="138"/>
      <c r="P180" s="138"/>
      <c r="Q180" s="138"/>
      <c r="R180" s="137"/>
      <c r="S180" s="531"/>
    </row>
    <row r="181" spans="1:20" ht="30.75" hidden="1" customHeight="1" x14ac:dyDescent="0.25">
      <c r="A181" s="3">
        <v>6</v>
      </c>
      <c r="B181" s="213" t="s">
        <v>282</v>
      </c>
      <c r="C181" s="43">
        <f>D181</f>
        <v>0</v>
      </c>
      <c r="D181" s="138">
        <v>0</v>
      </c>
      <c r="E181" s="138"/>
      <c r="F181" s="138"/>
      <c r="G181" s="139"/>
      <c r="H181" s="43">
        <f>I181</f>
        <v>0</v>
      </c>
      <c r="I181" s="76">
        <v>0</v>
      </c>
      <c r="J181" s="138"/>
      <c r="K181" s="138"/>
      <c r="L181" s="278"/>
      <c r="M181" s="22">
        <f t="shared" si="103"/>
        <v>0</v>
      </c>
      <c r="N181" s="138">
        <v>0</v>
      </c>
      <c r="O181" s="138"/>
      <c r="P181" s="138"/>
      <c r="Q181" s="138"/>
      <c r="R181" s="137"/>
      <c r="S181" s="531"/>
    </row>
    <row r="182" spans="1:20" ht="53.25" hidden="1" customHeight="1" x14ac:dyDescent="0.25">
      <c r="A182" s="40">
        <v>7</v>
      </c>
      <c r="B182" s="213" t="s">
        <v>130</v>
      </c>
      <c r="C182" s="30">
        <f t="shared" si="97"/>
        <v>0</v>
      </c>
      <c r="D182" s="138">
        <v>0</v>
      </c>
      <c r="E182" s="138"/>
      <c r="F182" s="138"/>
      <c r="G182" s="139"/>
      <c r="H182" s="30">
        <f t="shared" si="102"/>
        <v>0</v>
      </c>
      <c r="I182" s="76">
        <v>0</v>
      </c>
      <c r="J182" s="138"/>
      <c r="K182" s="138"/>
      <c r="L182" s="379"/>
      <c r="M182" s="22">
        <f t="shared" si="103"/>
        <v>0</v>
      </c>
      <c r="N182" s="138">
        <v>0</v>
      </c>
      <c r="O182" s="138"/>
      <c r="P182" s="138"/>
      <c r="Q182" s="138"/>
      <c r="R182" s="137"/>
      <c r="S182" s="531"/>
    </row>
    <row r="183" spans="1:20" ht="48.75" customHeight="1" x14ac:dyDescent="0.25">
      <c r="A183" s="150"/>
      <c r="B183" s="259" t="s">
        <v>197</v>
      </c>
      <c r="C183" s="169">
        <f t="shared" si="97"/>
        <v>3153.5</v>
      </c>
      <c r="D183" s="207">
        <f>SUM(D184)</f>
        <v>3153.5</v>
      </c>
      <c r="E183" s="207">
        <f t="shared" ref="E183:G183" si="104">SUM(E184)</f>
        <v>0</v>
      </c>
      <c r="F183" s="207">
        <f t="shared" si="104"/>
        <v>0</v>
      </c>
      <c r="G183" s="381">
        <f t="shared" si="104"/>
        <v>0</v>
      </c>
      <c r="H183" s="169">
        <f>I183+J183+K183</f>
        <v>3153.5</v>
      </c>
      <c r="I183" s="207">
        <f t="shared" ref="I183:L183" si="105">SUM(I184)</f>
        <v>3153.5</v>
      </c>
      <c r="J183" s="207">
        <f t="shared" si="105"/>
        <v>0</v>
      </c>
      <c r="K183" s="207">
        <f t="shared" si="105"/>
        <v>0</v>
      </c>
      <c r="L183" s="382">
        <f t="shared" si="105"/>
        <v>0</v>
      </c>
      <c r="M183" s="169">
        <f>N183</f>
        <v>3153.4</v>
      </c>
      <c r="N183" s="383">
        <f t="shared" ref="N183:Q183" si="106">SUM(N184)</f>
        <v>3153.4</v>
      </c>
      <c r="O183" s="207">
        <f t="shared" si="106"/>
        <v>0</v>
      </c>
      <c r="P183" s="384">
        <f t="shared" si="106"/>
        <v>0</v>
      </c>
      <c r="Q183" s="381">
        <f t="shared" si="106"/>
        <v>0</v>
      </c>
      <c r="R183" s="362">
        <f>M183/C183*100</f>
        <v>99.996828920247353</v>
      </c>
      <c r="S183" s="531"/>
    </row>
    <row r="184" spans="1:20" ht="27" customHeight="1" thickBot="1" x14ac:dyDescent="0.3">
      <c r="A184" s="170" t="s">
        <v>27</v>
      </c>
      <c r="B184" s="215" t="s">
        <v>413</v>
      </c>
      <c r="C184" s="363">
        <v>3153.5</v>
      </c>
      <c r="D184" s="208">
        <v>3153.5</v>
      </c>
      <c r="E184" s="208">
        <v>0</v>
      </c>
      <c r="F184" s="208">
        <v>0</v>
      </c>
      <c r="G184" s="385">
        <v>0</v>
      </c>
      <c r="H184" s="171">
        <v>3153.5</v>
      </c>
      <c r="I184" s="208">
        <v>3153.5</v>
      </c>
      <c r="J184" s="208">
        <v>0</v>
      </c>
      <c r="K184" s="208">
        <v>0</v>
      </c>
      <c r="L184" s="386">
        <v>0</v>
      </c>
      <c r="M184" s="171">
        <v>3153.4</v>
      </c>
      <c r="N184" s="208">
        <v>3153.4</v>
      </c>
      <c r="O184" s="208">
        <v>0</v>
      </c>
      <c r="P184" s="387">
        <v>0</v>
      </c>
      <c r="Q184" s="385">
        <v>0</v>
      </c>
      <c r="R184" s="388"/>
      <c r="S184" s="531"/>
    </row>
    <row r="185" spans="1:20" ht="22.9" customHeight="1" thickBot="1" x14ac:dyDescent="0.3">
      <c r="A185" s="172"/>
      <c r="B185" s="156" t="s">
        <v>102</v>
      </c>
      <c r="C185" s="265">
        <f t="shared" si="97"/>
        <v>47567.899999999994</v>
      </c>
      <c r="D185" s="266">
        <f>D169+D150+D184</f>
        <v>47567.899999999994</v>
      </c>
      <c r="E185" s="266">
        <f>E169+E150</f>
        <v>0</v>
      </c>
      <c r="F185" s="266">
        <f>F169+F150</f>
        <v>0</v>
      </c>
      <c r="G185" s="267"/>
      <c r="H185" s="265">
        <f>I185+J185</f>
        <v>47567.899999999994</v>
      </c>
      <c r="I185" s="266">
        <f>I150+I169+I183</f>
        <v>47567.899999999994</v>
      </c>
      <c r="J185" s="266">
        <f>J169+J150</f>
        <v>0</v>
      </c>
      <c r="K185" s="266">
        <f>K169+K150</f>
        <v>0</v>
      </c>
      <c r="L185" s="389"/>
      <c r="M185" s="265">
        <f>N185</f>
        <v>47567.6</v>
      </c>
      <c r="N185" s="266">
        <f>N183+N169+N150</f>
        <v>47567.6</v>
      </c>
      <c r="O185" s="266">
        <f>O169+O150</f>
        <v>0</v>
      </c>
      <c r="P185" s="267">
        <f>P169+P150</f>
        <v>0</v>
      </c>
      <c r="Q185" s="390"/>
      <c r="R185" s="391">
        <f>M185/C185*100</f>
        <v>99.999369322589402</v>
      </c>
      <c r="S185" s="531"/>
    </row>
    <row r="186" spans="1:20" ht="24" customHeight="1" x14ac:dyDescent="0.25">
      <c r="A186" s="1601" t="s">
        <v>350</v>
      </c>
      <c r="B186" s="1588"/>
      <c r="C186" s="1588"/>
      <c r="D186" s="1588"/>
      <c r="E186" s="1588"/>
      <c r="F186" s="1588"/>
      <c r="G186" s="1588"/>
      <c r="H186" s="1588"/>
      <c r="I186" s="1588"/>
      <c r="J186" s="1588"/>
      <c r="K186" s="1588"/>
      <c r="L186" s="1588"/>
      <c r="M186" s="1588"/>
      <c r="N186" s="1588"/>
      <c r="O186" s="1588"/>
      <c r="P186" s="1588"/>
      <c r="Q186" s="1588"/>
      <c r="R186" s="1602"/>
      <c r="S186" s="531"/>
      <c r="T186" t="s">
        <v>392</v>
      </c>
    </row>
    <row r="187" spans="1:20" ht="52.5" customHeight="1" x14ac:dyDescent="0.25">
      <c r="A187" s="65"/>
      <c r="B187" s="71" t="s">
        <v>144</v>
      </c>
      <c r="C187" s="228">
        <f t="shared" ref="C187:C200" si="107">D187+E187+F187</f>
        <v>25798.1</v>
      </c>
      <c r="D187" s="229">
        <f>SUM(D201:D202)</f>
        <v>25798.1</v>
      </c>
      <c r="E187" s="183">
        <f t="shared" ref="E187:G187" si="108">SUM(E201:E202)</f>
        <v>0</v>
      </c>
      <c r="F187" s="183">
        <f t="shared" si="108"/>
        <v>0</v>
      </c>
      <c r="G187" s="392">
        <f t="shared" si="108"/>
        <v>0</v>
      </c>
      <c r="H187" s="228">
        <f>I187+J187+K187</f>
        <v>25798.1</v>
      </c>
      <c r="I187" s="229">
        <f t="shared" ref="I187:L187" si="109">SUM(I201:I202)</f>
        <v>25798.1</v>
      </c>
      <c r="J187" s="183">
        <f t="shared" si="109"/>
        <v>0</v>
      </c>
      <c r="K187" s="183">
        <f t="shared" si="109"/>
        <v>0</v>
      </c>
      <c r="L187" s="392">
        <f t="shared" si="109"/>
        <v>0</v>
      </c>
      <c r="M187" s="228">
        <f>N187+O187+P187</f>
        <v>25784.799999999999</v>
      </c>
      <c r="N187" s="229">
        <f t="shared" ref="N187:Q187" si="110">SUM(N201:N202)</f>
        <v>25784.799999999999</v>
      </c>
      <c r="O187" s="183">
        <f t="shared" si="110"/>
        <v>0</v>
      </c>
      <c r="P187" s="65">
        <f t="shared" si="110"/>
        <v>0</v>
      </c>
      <c r="Q187" s="184">
        <f t="shared" si="110"/>
        <v>0</v>
      </c>
      <c r="R187" s="57">
        <f>M187/C187*100</f>
        <v>99.948445815777134</v>
      </c>
      <c r="S187" s="531"/>
    </row>
    <row r="188" spans="1:20" ht="26.25" hidden="1" customHeight="1" x14ac:dyDescent="0.25">
      <c r="A188" s="66" t="s">
        <v>26</v>
      </c>
      <c r="B188" s="45" t="s">
        <v>233</v>
      </c>
      <c r="C188" s="75">
        <f t="shared" si="107"/>
        <v>0</v>
      </c>
      <c r="D188" s="76">
        <v>0</v>
      </c>
      <c r="E188" s="77"/>
      <c r="F188" s="77"/>
      <c r="G188" s="393"/>
      <c r="H188" s="75">
        <f t="shared" ref="H188:H202" si="111">I188+J188+K188</f>
        <v>0</v>
      </c>
      <c r="I188" s="76">
        <v>0</v>
      </c>
      <c r="J188" s="77"/>
      <c r="K188" s="77"/>
      <c r="L188" s="393"/>
      <c r="M188" s="75">
        <f t="shared" ref="M188:M202" si="112">N188+O188+P188</f>
        <v>0</v>
      </c>
      <c r="N188" s="76">
        <v>0</v>
      </c>
      <c r="O188" s="77"/>
      <c r="P188" s="394"/>
      <c r="Q188" s="78"/>
      <c r="R188" s="72"/>
      <c r="S188" s="531"/>
    </row>
    <row r="189" spans="1:20" ht="25.5" hidden="1" customHeight="1" x14ac:dyDescent="0.25">
      <c r="A189" s="66" t="s">
        <v>26</v>
      </c>
      <c r="B189" s="45" t="s">
        <v>234</v>
      </c>
      <c r="C189" s="75">
        <f t="shared" si="107"/>
        <v>0</v>
      </c>
      <c r="D189" s="76">
        <v>0</v>
      </c>
      <c r="E189" s="77"/>
      <c r="F189" s="77"/>
      <c r="G189" s="393"/>
      <c r="H189" s="75">
        <f t="shared" si="111"/>
        <v>0</v>
      </c>
      <c r="I189" s="76">
        <v>0</v>
      </c>
      <c r="J189" s="77"/>
      <c r="K189" s="77"/>
      <c r="L189" s="393"/>
      <c r="M189" s="75">
        <f t="shared" si="112"/>
        <v>0</v>
      </c>
      <c r="N189" s="76">
        <v>0</v>
      </c>
      <c r="O189" s="77"/>
      <c r="P189" s="394"/>
      <c r="Q189" s="78"/>
      <c r="R189" s="72"/>
      <c r="S189" s="531"/>
    </row>
    <row r="190" spans="1:20" ht="25.5" hidden="1" customHeight="1" x14ac:dyDescent="0.25">
      <c r="A190" s="66" t="s">
        <v>27</v>
      </c>
      <c r="B190" s="45" t="s">
        <v>146</v>
      </c>
      <c r="C190" s="75">
        <f t="shared" si="107"/>
        <v>0</v>
      </c>
      <c r="D190" s="76">
        <v>0</v>
      </c>
      <c r="E190" s="77"/>
      <c r="F190" s="77"/>
      <c r="G190" s="393"/>
      <c r="H190" s="75">
        <f t="shared" si="111"/>
        <v>0</v>
      </c>
      <c r="I190" s="76">
        <v>0</v>
      </c>
      <c r="J190" s="77"/>
      <c r="K190" s="77"/>
      <c r="L190" s="393"/>
      <c r="M190" s="75">
        <f t="shared" si="112"/>
        <v>0</v>
      </c>
      <c r="N190" s="76">
        <v>0</v>
      </c>
      <c r="O190" s="77"/>
      <c r="P190" s="394"/>
      <c r="Q190" s="78"/>
      <c r="R190" s="72"/>
      <c r="S190" s="531"/>
    </row>
    <row r="191" spans="1:20" ht="28.5" hidden="1" customHeight="1" x14ac:dyDescent="0.25">
      <c r="A191" s="66" t="s">
        <v>27</v>
      </c>
      <c r="B191" s="45" t="s">
        <v>235</v>
      </c>
      <c r="C191" s="75">
        <f t="shared" si="107"/>
        <v>0</v>
      </c>
      <c r="D191" s="76">
        <v>0</v>
      </c>
      <c r="E191" s="77"/>
      <c r="F191" s="77"/>
      <c r="G191" s="393"/>
      <c r="H191" s="75">
        <f t="shared" si="111"/>
        <v>0</v>
      </c>
      <c r="I191" s="76">
        <v>0</v>
      </c>
      <c r="J191" s="77"/>
      <c r="K191" s="77"/>
      <c r="L191" s="393"/>
      <c r="M191" s="75">
        <f t="shared" si="112"/>
        <v>0</v>
      </c>
      <c r="N191" s="76">
        <v>0</v>
      </c>
      <c r="O191" s="77"/>
      <c r="P191" s="394"/>
      <c r="Q191" s="78"/>
      <c r="R191" s="72"/>
      <c r="S191" s="531"/>
    </row>
    <row r="192" spans="1:20" ht="24" hidden="1" customHeight="1" x14ac:dyDescent="0.25">
      <c r="A192" s="395">
        <v>2</v>
      </c>
      <c r="B192" s="45" t="s">
        <v>236</v>
      </c>
      <c r="C192" s="75">
        <f t="shared" si="107"/>
        <v>0</v>
      </c>
      <c r="D192" s="76">
        <v>0</v>
      </c>
      <c r="E192" s="77"/>
      <c r="F192" s="77"/>
      <c r="G192" s="393"/>
      <c r="H192" s="75">
        <f t="shared" si="111"/>
        <v>0</v>
      </c>
      <c r="I192" s="76">
        <v>0</v>
      </c>
      <c r="J192" s="77"/>
      <c r="K192" s="77"/>
      <c r="L192" s="393"/>
      <c r="M192" s="75">
        <f t="shared" si="112"/>
        <v>0</v>
      </c>
      <c r="N192" s="76">
        <v>0</v>
      </c>
      <c r="O192" s="77"/>
      <c r="P192" s="394"/>
      <c r="Q192" s="78"/>
      <c r="R192" s="72"/>
      <c r="S192" s="531"/>
    </row>
    <row r="193" spans="1:19" ht="27.75" hidden="1" customHeight="1" x14ac:dyDescent="0.25">
      <c r="A193" s="396" t="s">
        <v>34</v>
      </c>
      <c r="B193" s="45" t="s">
        <v>237</v>
      </c>
      <c r="C193" s="75">
        <f t="shared" si="107"/>
        <v>0</v>
      </c>
      <c r="D193" s="76">
        <v>0</v>
      </c>
      <c r="E193" s="77"/>
      <c r="F193" s="77"/>
      <c r="G193" s="393"/>
      <c r="H193" s="75">
        <f t="shared" si="111"/>
        <v>0</v>
      </c>
      <c r="I193" s="76">
        <v>0</v>
      </c>
      <c r="J193" s="77"/>
      <c r="K193" s="77"/>
      <c r="L193" s="393"/>
      <c r="M193" s="75">
        <f t="shared" si="112"/>
        <v>0</v>
      </c>
      <c r="N193" s="76">
        <v>0</v>
      </c>
      <c r="O193" s="77"/>
      <c r="P193" s="394"/>
      <c r="Q193" s="78"/>
      <c r="R193" s="72"/>
      <c r="S193" s="531"/>
    </row>
    <row r="194" spans="1:19" ht="22.5" hidden="1" customHeight="1" x14ac:dyDescent="0.25">
      <c r="A194" s="396" t="s">
        <v>34</v>
      </c>
      <c r="B194" s="45" t="s">
        <v>238</v>
      </c>
      <c r="C194" s="75">
        <f t="shared" si="107"/>
        <v>0</v>
      </c>
      <c r="D194" s="76">
        <v>0</v>
      </c>
      <c r="E194" s="77"/>
      <c r="F194" s="77"/>
      <c r="G194" s="393"/>
      <c r="H194" s="75">
        <f t="shared" si="111"/>
        <v>0</v>
      </c>
      <c r="I194" s="76">
        <v>0</v>
      </c>
      <c r="J194" s="77"/>
      <c r="K194" s="77"/>
      <c r="L194" s="393"/>
      <c r="M194" s="75">
        <f t="shared" si="112"/>
        <v>0</v>
      </c>
      <c r="N194" s="76">
        <v>0</v>
      </c>
      <c r="O194" s="77"/>
      <c r="P194" s="394"/>
      <c r="Q194" s="78"/>
      <c r="R194" s="72"/>
      <c r="S194" s="531"/>
    </row>
    <row r="195" spans="1:19" ht="26.25" hidden="1" customHeight="1" x14ac:dyDescent="0.25">
      <c r="A195" s="67" t="s">
        <v>40</v>
      </c>
      <c r="B195" s="45" t="s">
        <v>147</v>
      </c>
      <c r="C195" s="75">
        <f t="shared" si="107"/>
        <v>0</v>
      </c>
      <c r="D195" s="76">
        <v>0</v>
      </c>
      <c r="E195" s="76"/>
      <c r="F195" s="76"/>
      <c r="G195" s="234"/>
      <c r="H195" s="75">
        <f t="shared" si="111"/>
        <v>0</v>
      </c>
      <c r="I195" s="76">
        <v>0</v>
      </c>
      <c r="J195" s="76"/>
      <c r="K195" s="76"/>
      <c r="L195" s="234"/>
      <c r="M195" s="75">
        <f t="shared" si="112"/>
        <v>0</v>
      </c>
      <c r="N195" s="76">
        <v>0</v>
      </c>
      <c r="O195" s="231"/>
      <c r="P195" s="397"/>
      <c r="Q195" s="232"/>
      <c r="R195" s="233"/>
      <c r="S195" s="531"/>
    </row>
    <row r="196" spans="1:19" ht="32.25" hidden="1" customHeight="1" x14ac:dyDescent="0.25">
      <c r="A196" s="67" t="s">
        <v>40</v>
      </c>
      <c r="B196" s="45" t="s">
        <v>239</v>
      </c>
      <c r="C196" s="75">
        <f t="shared" si="107"/>
        <v>0</v>
      </c>
      <c r="D196" s="76">
        <v>0</v>
      </c>
      <c r="E196" s="76"/>
      <c r="F196" s="76"/>
      <c r="G196" s="234"/>
      <c r="H196" s="75">
        <f t="shared" si="111"/>
        <v>0</v>
      </c>
      <c r="I196" s="76">
        <v>0</v>
      </c>
      <c r="J196" s="76"/>
      <c r="K196" s="76"/>
      <c r="L196" s="234"/>
      <c r="M196" s="75">
        <f t="shared" si="112"/>
        <v>0</v>
      </c>
      <c r="N196" s="76">
        <v>0</v>
      </c>
      <c r="O196" s="231"/>
      <c r="P196" s="397"/>
      <c r="Q196" s="232"/>
      <c r="R196" s="233"/>
      <c r="S196" s="531"/>
    </row>
    <row r="197" spans="1:19" ht="28.5" hidden="1" customHeight="1" x14ac:dyDescent="0.25">
      <c r="A197" s="70" t="s">
        <v>35</v>
      </c>
      <c r="B197" s="45" t="s">
        <v>148</v>
      </c>
      <c r="C197" s="75">
        <f t="shared" si="107"/>
        <v>0</v>
      </c>
      <c r="D197" s="76">
        <v>0</v>
      </c>
      <c r="E197" s="76"/>
      <c r="F197" s="76"/>
      <c r="G197" s="234"/>
      <c r="H197" s="75">
        <f t="shared" si="111"/>
        <v>0</v>
      </c>
      <c r="I197" s="76">
        <v>0</v>
      </c>
      <c r="J197" s="76"/>
      <c r="K197" s="76"/>
      <c r="L197" s="234"/>
      <c r="M197" s="75">
        <f t="shared" si="112"/>
        <v>0</v>
      </c>
      <c r="N197" s="76">
        <v>0</v>
      </c>
      <c r="O197" s="231"/>
      <c r="P197" s="397"/>
      <c r="Q197" s="232"/>
      <c r="R197" s="233"/>
      <c r="S197" s="531"/>
    </row>
    <row r="198" spans="1:19" ht="30" hidden="1" customHeight="1" x14ac:dyDescent="0.25">
      <c r="A198" s="70" t="s">
        <v>35</v>
      </c>
      <c r="B198" s="45" t="s">
        <v>240</v>
      </c>
      <c r="C198" s="75">
        <f t="shared" si="107"/>
        <v>0</v>
      </c>
      <c r="D198" s="76">
        <v>0</v>
      </c>
      <c r="E198" s="76"/>
      <c r="F198" s="76"/>
      <c r="G198" s="234"/>
      <c r="H198" s="75">
        <f t="shared" si="111"/>
        <v>0</v>
      </c>
      <c r="I198" s="76">
        <v>0</v>
      </c>
      <c r="J198" s="76"/>
      <c r="K198" s="76"/>
      <c r="L198" s="234"/>
      <c r="M198" s="75">
        <f t="shared" si="112"/>
        <v>0</v>
      </c>
      <c r="N198" s="76">
        <v>0</v>
      </c>
      <c r="O198" s="231"/>
      <c r="P198" s="397"/>
      <c r="Q198" s="232"/>
      <c r="R198" s="233"/>
      <c r="S198" s="531"/>
    </row>
    <row r="199" spans="1:19" ht="29.25" hidden="1" customHeight="1" x14ac:dyDescent="0.25">
      <c r="A199" s="69" t="s">
        <v>50</v>
      </c>
      <c r="B199" s="45" t="s">
        <v>149</v>
      </c>
      <c r="C199" s="75">
        <f t="shared" si="107"/>
        <v>0</v>
      </c>
      <c r="D199" s="76">
        <v>0</v>
      </c>
      <c r="E199" s="76"/>
      <c r="F199" s="76"/>
      <c r="G199" s="234"/>
      <c r="H199" s="75">
        <f t="shared" si="111"/>
        <v>0</v>
      </c>
      <c r="I199" s="76">
        <v>0</v>
      </c>
      <c r="J199" s="76"/>
      <c r="K199" s="76"/>
      <c r="L199" s="234"/>
      <c r="M199" s="75">
        <f t="shared" si="112"/>
        <v>0</v>
      </c>
      <c r="N199" s="76">
        <v>0</v>
      </c>
      <c r="O199" s="231"/>
      <c r="P199" s="397"/>
      <c r="Q199" s="232"/>
      <c r="R199" s="233"/>
      <c r="S199" s="531"/>
    </row>
    <row r="200" spans="1:19" ht="27.75" hidden="1" customHeight="1" x14ac:dyDescent="0.25">
      <c r="A200" s="69" t="s">
        <v>50</v>
      </c>
      <c r="B200" s="45" t="s">
        <v>241</v>
      </c>
      <c r="C200" s="75">
        <f t="shared" si="107"/>
        <v>0</v>
      </c>
      <c r="D200" s="76">
        <v>0</v>
      </c>
      <c r="E200" s="76"/>
      <c r="F200" s="76"/>
      <c r="G200" s="234"/>
      <c r="H200" s="75">
        <f t="shared" si="111"/>
        <v>0</v>
      </c>
      <c r="I200" s="76">
        <v>0</v>
      </c>
      <c r="J200" s="76"/>
      <c r="K200" s="76"/>
      <c r="L200" s="234"/>
      <c r="M200" s="75">
        <f t="shared" si="112"/>
        <v>0</v>
      </c>
      <c r="N200" s="76">
        <v>0</v>
      </c>
      <c r="O200" s="231"/>
      <c r="P200" s="397"/>
      <c r="Q200" s="232"/>
      <c r="R200" s="233"/>
      <c r="S200" s="531"/>
    </row>
    <row r="201" spans="1:19" ht="37.5" customHeight="1" x14ac:dyDescent="0.25">
      <c r="A201" s="69" t="s">
        <v>170</v>
      </c>
      <c r="B201" s="45" t="s">
        <v>339</v>
      </c>
      <c r="C201" s="151">
        <f>D201</f>
        <v>23777.8</v>
      </c>
      <c r="D201" s="76">
        <v>23777.8</v>
      </c>
      <c r="E201" s="76">
        <v>0</v>
      </c>
      <c r="F201" s="76">
        <v>0</v>
      </c>
      <c r="G201" s="398">
        <v>0</v>
      </c>
      <c r="H201" s="399">
        <f t="shared" si="111"/>
        <v>23777.8</v>
      </c>
      <c r="I201" s="76">
        <v>23777.8</v>
      </c>
      <c r="J201" s="153">
        <v>0</v>
      </c>
      <c r="K201" s="153">
        <v>0</v>
      </c>
      <c r="L201" s="398">
        <v>0</v>
      </c>
      <c r="M201" s="399">
        <f>N201+O201+P201</f>
        <v>23769.8</v>
      </c>
      <c r="N201" s="76">
        <v>23769.8</v>
      </c>
      <c r="O201" s="400">
        <v>0</v>
      </c>
      <c r="P201" s="401">
        <v>0</v>
      </c>
      <c r="Q201" s="232">
        <v>0</v>
      </c>
      <c r="R201" s="233"/>
      <c r="S201" s="531"/>
    </row>
    <row r="202" spans="1:19" ht="27.75" customHeight="1" x14ac:dyDescent="0.25">
      <c r="A202" s="68" t="s">
        <v>398</v>
      </c>
      <c r="B202" s="45" t="s">
        <v>399</v>
      </c>
      <c r="C202" s="151">
        <f>D202</f>
        <v>2020.3</v>
      </c>
      <c r="D202" s="76">
        <v>2020.3</v>
      </c>
      <c r="E202" s="76">
        <v>0</v>
      </c>
      <c r="F202" s="76">
        <v>0</v>
      </c>
      <c r="G202" s="234">
        <v>0</v>
      </c>
      <c r="H202" s="75">
        <f t="shared" si="111"/>
        <v>2020.3</v>
      </c>
      <c r="I202" s="76">
        <v>2020.3</v>
      </c>
      <c r="J202" s="234">
        <v>0</v>
      </c>
      <c r="K202" s="76">
        <v>0</v>
      </c>
      <c r="L202" s="234">
        <v>0</v>
      </c>
      <c r="M202" s="75">
        <f t="shared" si="112"/>
        <v>2015</v>
      </c>
      <c r="N202" s="76">
        <v>2015</v>
      </c>
      <c r="O202" s="235">
        <v>0</v>
      </c>
      <c r="P202" s="397">
        <v>0</v>
      </c>
      <c r="Q202" s="232">
        <v>0</v>
      </c>
      <c r="R202" s="233"/>
      <c r="S202" s="531"/>
    </row>
    <row r="203" spans="1:19" ht="48" customHeight="1" x14ac:dyDescent="0.25">
      <c r="A203" s="34"/>
      <c r="B203" s="402" t="s">
        <v>182</v>
      </c>
      <c r="C203" s="403">
        <f t="shared" ref="C203:C222" si="113">D203+E203+F203</f>
        <v>21346</v>
      </c>
      <c r="D203" s="229">
        <f>SUM(D207:D208)</f>
        <v>21346</v>
      </c>
      <c r="E203" s="271">
        <f t="shared" ref="E203:G203" si="114">SUM(E207:E208)</f>
        <v>0</v>
      </c>
      <c r="F203" s="269">
        <f t="shared" si="114"/>
        <v>0</v>
      </c>
      <c r="G203" s="270">
        <f t="shared" si="114"/>
        <v>0</v>
      </c>
      <c r="H203" s="404">
        <f>I203+J203+K203</f>
        <v>21346</v>
      </c>
      <c r="I203" s="229">
        <f t="shared" ref="I203:L203" si="115">SUM(I207:I208)</f>
        <v>21346</v>
      </c>
      <c r="J203" s="405">
        <f t="shared" si="115"/>
        <v>0</v>
      </c>
      <c r="K203" s="405">
        <f t="shared" si="115"/>
        <v>0</v>
      </c>
      <c r="L203" s="406">
        <f t="shared" si="115"/>
        <v>0</v>
      </c>
      <c r="M203" s="175">
        <f>N203+O203+P203</f>
        <v>21316.52</v>
      </c>
      <c r="N203" s="229">
        <f t="shared" ref="N203:Q203" si="116">SUM(N207:N208)</f>
        <v>21316.52</v>
      </c>
      <c r="O203" s="405">
        <f t="shared" si="116"/>
        <v>0</v>
      </c>
      <c r="P203" s="407">
        <f t="shared" si="116"/>
        <v>0</v>
      </c>
      <c r="Q203" s="270">
        <f t="shared" si="116"/>
        <v>0</v>
      </c>
      <c r="R203" s="57">
        <f>M203/C203*100</f>
        <v>99.861894500140551</v>
      </c>
      <c r="S203" s="531"/>
    </row>
    <row r="204" spans="1:19" ht="17.25" hidden="1" customHeight="1" x14ac:dyDescent="0.25">
      <c r="A204" s="4" t="s">
        <v>26</v>
      </c>
      <c r="B204" s="74" t="s">
        <v>150</v>
      </c>
      <c r="C204" s="173">
        <f t="shared" si="113"/>
        <v>0</v>
      </c>
      <c r="D204" s="174">
        <v>0</v>
      </c>
      <c r="E204" s="174"/>
      <c r="F204" s="174"/>
      <c r="G204" s="236"/>
      <c r="H204" s="237">
        <f t="shared" ref="H204:H208" si="117">I204+J204+K204</f>
        <v>0</v>
      </c>
      <c r="I204" s="174">
        <v>0</v>
      </c>
      <c r="J204" s="76"/>
      <c r="K204" s="76"/>
      <c r="L204" s="234"/>
      <c r="M204" s="151">
        <f t="shared" ref="M204:M208" si="118">N204+O204+P204</f>
        <v>0</v>
      </c>
      <c r="N204" s="174">
        <v>0</v>
      </c>
      <c r="O204" s="76"/>
      <c r="P204" s="177"/>
      <c r="Q204" s="230"/>
      <c r="R204" s="233"/>
      <c r="S204" s="531"/>
    </row>
    <row r="205" spans="1:19" ht="12.75" hidden="1" customHeight="1" x14ac:dyDescent="0.25">
      <c r="A205" s="4" t="s">
        <v>26</v>
      </c>
      <c r="B205" s="74" t="s">
        <v>242</v>
      </c>
      <c r="C205" s="151">
        <f t="shared" si="113"/>
        <v>0</v>
      </c>
      <c r="D205" s="76">
        <v>0</v>
      </c>
      <c r="E205" s="76"/>
      <c r="F205" s="76"/>
      <c r="G205" s="230"/>
      <c r="H205" s="237">
        <f t="shared" si="117"/>
        <v>0</v>
      </c>
      <c r="I205" s="76">
        <v>0</v>
      </c>
      <c r="J205" s="76"/>
      <c r="K205" s="76"/>
      <c r="L205" s="234"/>
      <c r="M205" s="151">
        <f t="shared" si="118"/>
        <v>0</v>
      </c>
      <c r="N205" s="76">
        <v>0</v>
      </c>
      <c r="O205" s="76"/>
      <c r="P205" s="177"/>
      <c r="Q205" s="230"/>
      <c r="R205" s="233"/>
      <c r="S205" s="531"/>
    </row>
    <row r="206" spans="1:19" ht="13.5" hidden="1" customHeight="1" x14ac:dyDescent="0.25">
      <c r="A206" s="3" t="s">
        <v>27</v>
      </c>
      <c r="B206" s="74" t="s">
        <v>243</v>
      </c>
      <c r="C206" s="151">
        <f t="shared" si="113"/>
        <v>0</v>
      </c>
      <c r="D206" s="76">
        <v>0</v>
      </c>
      <c r="E206" s="76"/>
      <c r="F206" s="76"/>
      <c r="G206" s="230"/>
      <c r="H206" s="237">
        <f t="shared" si="117"/>
        <v>0</v>
      </c>
      <c r="I206" s="76">
        <v>0</v>
      </c>
      <c r="J206" s="76"/>
      <c r="K206" s="76"/>
      <c r="L206" s="234"/>
      <c r="M206" s="151">
        <f t="shared" si="118"/>
        <v>0</v>
      </c>
      <c r="N206" s="76">
        <v>0</v>
      </c>
      <c r="O206" s="76"/>
      <c r="P206" s="177"/>
      <c r="Q206" s="230"/>
      <c r="R206" s="233"/>
      <c r="S206" s="531"/>
    </row>
    <row r="207" spans="1:19" ht="24.75" customHeight="1" x14ac:dyDescent="0.25">
      <c r="A207" s="3" t="s">
        <v>34</v>
      </c>
      <c r="B207" s="632" t="s">
        <v>423</v>
      </c>
      <c r="C207" s="151">
        <f t="shared" si="113"/>
        <v>21115</v>
      </c>
      <c r="D207" s="76">
        <v>21115</v>
      </c>
      <c r="E207" s="76">
        <v>0</v>
      </c>
      <c r="F207" s="76">
        <v>0</v>
      </c>
      <c r="G207" s="230">
        <v>0</v>
      </c>
      <c r="H207" s="237">
        <f t="shared" si="117"/>
        <v>21115</v>
      </c>
      <c r="I207" s="76">
        <v>21115</v>
      </c>
      <c r="J207" s="76">
        <v>0</v>
      </c>
      <c r="K207" s="76">
        <v>0</v>
      </c>
      <c r="L207" s="234">
        <v>0</v>
      </c>
      <c r="M207" s="151">
        <f t="shared" si="118"/>
        <v>21085.52</v>
      </c>
      <c r="N207" s="76">
        <v>21085.52</v>
      </c>
      <c r="O207" s="76">
        <v>0</v>
      </c>
      <c r="P207" s="177">
        <v>0</v>
      </c>
      <c r="Q207" s="230">
        <v>0</v>
      </c>
      <c r="R207" s="233"/>
      <c r="S207" s="531"/>
    </row>
    <row r="208" spans="1:19" ht="22.5" customHeight="1" x14ac:dyDescent="0.25">
      <c r="A208" s="3" t="s">
        <v>115</v>
      </c>
      <c r="B208" s="74" t="s">
        <v>424</v>
      </c>
      <c r="C208" s="151">
        <f t="shared" si="113"/>
        <v>231</v>
      </c>
      <c r="D208" s="76">
        <v>231</v>
      </c>
      <c r="E208" s="76">
        <v>0</v>
      </c>
      <c r="F208" s="76">
        <v>0</v>
      </c>
      <c r="G208" s="230">
        <v>0</v>
      </c>
      <c r="H208" s="237">
        <f t="shared" si="117"/>
        <v>231</v>
      </c>
      <c r="I208" s="76">
        <v>231</v>
      </c>
      <c r="J208" s="76">
        <v>0</v>
      </c>
      <c r="K208" s="76">
        <v>0</v>
      </c>
      <c r="L208" s="234">
        <v>0</v>
      </c>
      <c r="M208" s="151">
        <f t="shared" si="118"/>
        <v>231</v>
      </c>
      <c r="N208" s="76">
        <v>231</v>
      </c>
      <c r="O208" s="76">
        <v>0</v>
      </c>
      <c r="P208" s="177">
        <v>0</v>
      </c>
      <c r="Q208" s="230">
        <v>0</v>
      </c>
      <c r="R208" s="233"/>
      <c r="S208" s="531"/>
    </row>
    <row r="209" spans="1:19" ht="24" hidden="1" customHeight="1" x14ac:dyDescent="0.25">
      <c r="A209" s="73" t="s">
        <v>62</v>
      </c>
      <c r="B209" s="213" t="s">
        <v>195</v>
      </c>
      <c r="C209" s="151">
        <f t="shared" si="113"/>
        <v>0</v>
      </c>
      <c r="D209" s="76">
        <v>0</v>
      </c>
      <c r="E209" s="234"/>
      <c r="F209" s="76"/>
      <c r="G209" s="230"/>
      <c r="H209" s="237">
        <f t="shared" ref="H209" si="119">I209+J209+K209</f>
        <v>0</v>
      </c>
      <c r="I209" s="76">
        <v>0</v>
      </c>
      <c r="J209" s="234"/>
      <c r="K209" s="76"/>
      <c r="L209" s="230"/>
      <c r="M209" s="409">
        <f t="shared" ref="M209" si="120">N209+O209+P209</f>
        <v>0</v>
      </c>
      <c r="N209" s="76">
        <v>0</v>
      </c>
      <c r="O209" s="76"/>
      <c r="P209" s="177"/>
      <c r="Q209" s="230"/>
      <c r="R209" s="233"/>
      <c r="S209" s="531"/>
    </row>
    <row r="210" spans="1:19" ht="57.75" customHeight="1" x14ac:dyDescent="0.25">
      <c r="A210" s="73"/>
      <c r="B210" s="96" t="s">
        <v>183</v>
      </c>
      <c r="C210" s="175">
        <f t="shared" si="113"/>
        <v>15201.9</v>
      </c>
      <c r="D210" s="176">
        <f>SUM(D219:D221)</f>
        <v>15201.9</v>
      </c>
      <c r="E210" s="238">
        <f t="shared" ref="E210:G210" si="121">SUM(E219:E221)</f>
        <v>0</v>
      </c>
      <c r="F210" s="238">
        <f t="shared" si="121"/>
        <v>0</v>
      </c>
      <c r="G210" s="410">
        <f t="shared" si="121"/>
        <v>0</v>
      </c>
      <c r="H210" s="411">
        <f>I210+J210+K210</f>
        <v>15201.9</v>
      </c>
      <c r="I210" s="176">
        <f t="shared" ref="I210:L210" si="122">SUM(I219:I221)</f>
        <v>15201.9</v>
      </c>
      <c r="J210" s="239">
        <f t="shared" si="122"/>
        <v>0</v>
      </c>
      <c r="K210" s="238">
        <f t="shared" si="122"/>
        <v>0</v>
      </c>
      <c r="L210" s="410">
        <f t="shared" si="122"/>
        <v>0</v>
      </c>
      <c r="M210" s="412">
        <f>N210+O210+P210</f>
        <v>15195.69</v>
      </c>
      <c r="N210" s="176">
        <f t="shared" ref="N210:Q210" si="123">SUM(N219:N221)</f>
        <v>15195.69</v>
      </c>
      <c r="O210" s="238">
        <f t="shared" si="123"/>
        <v>0</v>
      </c>
      <c r="P210" s="413">
        <f t="shared" si="123"/>
        <v>0</v>
      </c>
      <c r="Q210" s="381">
        <f t="shared" si="123"/>
        <v>0</v>
      </c>
      <c r="R210" s="57">
        <f>M210/C210*100</f>
        <v>99.959149843111732</v>
      </c>
      <c r="S210" s="531"/>
    </row>
    <row r="211" spans="1:19" ht="24.75" hidden="1" x14ac:dyDescent="0.25">
      <c r="A211" s="73" t="s">
        <v>26</v>
      </c>
      <c r="B211" s="79" t="s">
        <v>153</v>
      </c>
      <c r="C211" s="151">
        <f t="shared" si="113"/>
        <v>0</v>
      </c>
      <c r="D211" s="76">
        <v>0</v>
      </c>
      <c r="E211" s="76"/>
      <c r="F211" s="76"/>
      <c r="G211" s="234"/>
      <c r="H211" s="151">
        <f t="shared" ref="H211:H222" si="124">I211+J211+K211</f>
        <v>0</v>
      </c>
      <c r="I211" s="76">
        <v>0</v>
      </c>
      <c r="J211" s="76"/>
      <c r="K211" s="76"/>
      <c r="L211" s="234"/>
      <c r="M211" s="151">
        <f t="shared" ref="M211:M222" si="125">N211+O211+P211</f>
        <v>0</v>
      </c>
      <c r="N211" s="76">
        <v>0</v>
      </c>
      <c r="O211" s="76"/>
      <c r="P211" s="177"/>
      <c r="Q211" s="230"/>
      <c r="R211" s="233"/>
      <c r="S211" s="531"/>
    </row>
    <row r="212" spans="1:19" ht="11.25" hidden="1" customHeight="1" x14ac:dyDescent="0.25">
      <c r="A212" s="73" t="s">
        <v>26</v>
      </c>
      <c r="B212" s="79" t="s">
        <v>244</v>
      </c>
      <c r="C212" s="151">
        <f t="shared" si="113"/>
        <v>0</v>
      </c>
      <c r="D212" s="76">
        <v>0</v>
      </c>
      <c r="E212" s="76"/>
      <c r="F212" s="76"/>
      <c r="G212" s="234"/>
      <c r="H212" s="151">
        <f t="shared" si="124"/>
        <v>0</v>
      </c>
      <c r="I212" s="76">
        <v>0</v>
      </c>
      <c r="J212" s="76"/>
      <c r="K212" s="76"/>
      <c r="L212" s="234"/>
      <c r="M212" s="151">
        <f t="shared" si="125"/>
        <v>0</v>
      </c>
      <c r="N212" s="76">
        <v>0</v>
      </c>
      <c r="O212" s="76"/>
      <c r="P212" s="177"/>
      <c r="Q212" s="230"/>
      <c r="R212" s="233"/>
      <c r="S212" s="531"/>
    </row>
    <row r="213" spans="1:19" ht="18" hidden="1" customHeight="1" x14ac:dyDescent="0.25">
      <c r="A213" s="73" t="s">
        <v>34</v>
      </c>
      <c r="B213" s="79" t="s">
        <v>245</v>
      </c>
      <c r="C213" s="151">
        <f t="shared" si="113"/>
        <v>0</v>
      </c>
      <c r="D213" s="76">
        <v>0</v>
      </c>
      <c r="E213" s="76"/>
      <c r="F213" s="76"/>
      <c r="G213" s="234"/>
      <c r="H213" s="151">
        <f t="shared" si="124"/>
        <v>0</v>
      </c>
      <c r="I213" s="76">
        <v>0</v>
      </c>
      <c r="J213" s="76"/>
      <c r="K213" s="76"/>
      <c r="L213" s="234"/>
      <c r="M213" s="151">
        <f t="shared" si="125"/>
        <v>0</v>
      </c>
      <c r="N213" s="76">
        <v>0</v>
      </c>
      <c r="O213" s="76"/>
      <c r="P213" s="177"/>
      <c r="Q213" s="230"/>
      <c r="R213" s="233"/>
      <c r="S213" s="531"/>
    </row>
    <row r="214" spans="1:19" ht="21" hidden="1" customHeight="1" x14ac:dyDescent="0.25">
      <c r="A214" s="73" t="s">
        <v>34</v>
      </c>
      <c r="B214" s="79" t="s">
        <v>154</v>
      </c>
      <c r="C214" s="151">
        <f t="shared" si="113"/>
        <v>0</v>
      </c>
      <c r="D214" s="76">
        <v>0</v>
      </c>
      <c r="E214" s="76"/>
      <c r="F214" s="76"/>
      <c r="G214" s="234"/>
      <c r="H214" s="151">
        <f t="shared" si="124"/>
        <v>0</v>
      </c>
      <c r="I214" s="76">
        <v>0</v>
      </c>
      <c r="J214" s="76"/>
      <c r="K214" s="76"/>
      <c r="L214" s="234"/>
      <c r="M214" s="151">
        <f t="shared" si="125"/>
        <v>0</v>
      </c>
      <c r="N214" s="76">
        <v>0</v>
      </c>
      <c r="O214" s="76"/>
      <c r="P214" s="177"/>
      <c r="Q214" s="230"/>
      <c r="R214" s="233"/>
      <c r="S214" s="531"/>
    </row>
    <row r="215" spans="1:19" ht="14.25" hidden="1" customHeight="1" x14ac:dyDescent="0.25">
      <c r="A215" s="73" t="s">
        <v>40</v>
      </c>
      <c r="B215" s="83" t="s">
        <v>246</v>
      </c>
      <c r="C215" s="151">
        <f t="shared" si="113"/>
        <v>0</v>
      </c>
      <c r="D215" s="76">
        <v>0</v>
      </c>
      <c r="E215" s="76"/>
      <c r="F215" s="76"/>
      <c r="G215" s="234"/>
      <c r="H215" s="151">
        <f t="shared" si="124"/>
        <v>0</v>
      </c>
      <c r="I215" s="76">
        <v>0</v>
      </c>
      <c r="J215" s="76"/>
      <c r="K215" s="76"/>
      <c r="L215" s="234"/>
      <c r="M215" s="151">
        <f t="shared" si="125"/>
        <v>0</v>
      </c>
      <c r="N215" s="76">
        <v>0</v>
      </c>
      <c r="O215" s="76"/>
      <c r="P215" s="177"/>
      <c r="Q215" s="230"/>
      <c r="R215" s="233"/>
      <c r="S215" s="531"/>
    </row>
    <row r="216" spans="1:19" ht="28.5" hidden="1" customHeight="1" x14ac:dyDescent="0.25">
      <c r="A216" s="73" t="s">
        <v>40</v>
      </c>
      <c r="B216" s="83" t="s">
        <v>155</v>
      </c>
      <c r="C216" s="151">
        <f t="shared" si="113"/>
        <v>0</v>
      </c>
      <c r="D216" s="76">
        <v>0</v>
      </c>
      <c r="E216" s="76"/>
      <c r="F216" s="76"/>
      <c r="G216" s="234"/>
      <c r="H216" s="151">
        <f t="shared" si="124"/>
        <v>0</v>
      </c>
      <c r="I216" s="76">
        <v>0</v>
      </c>
      <c r="J216" s="76"/>
      <c r="K216" s="76"/>
      <c r="L216" s="234"/>
      <c r="M216" s="151">
        <f t="shared" si="125"/>
        <v>0</v>
      </c>
      <c r="N216" s="76">
        <v>0</v>
      </c>
      <c r="O216" s="76"/>
      <c r="P216" s="177"/>
      <c r="Q216" s="230"/>
      <c r="R216" s="233"/>
      <c r="S216" s="531"/>
    </row>
    <row r="217" spans="1:19" ht="23.25" hidden="1" customHeight="1" x14ac:dyDescent="0.25">
      <c r="A217" s="73" t="s">
        <v>50</v>
      </c>
      <c r="B217" s="83" t="s">
        <v>247</v>
      </c>
      <c r="C217" s="151">
        <f t="shared" si="113"/>
        <v>0</v>
      </c>
      <c r="D217" s="76">
        <v>0</v>
      </c>
      <c r="E217" s="76"/>
      <c r="F217" s="76"/>
      <c r="G217" s="234"/>
      <c r="H217" s="151">
        <f t="shared" si="124"/>
        <v>0</v>
      </c>
      <c r="I217" s="76">
        <v>0</v>
      </c>
      <c r="J217" s="76"/>
      <c r="K217" s="76"/>
      <c r="L217" s="234"/>
      <c r="M217" s="151">
        <f t="shared" si="125"/>
        <v>0</v>
      </c>
      <c r="N217" s="76">
        <v>0</v>
      </c>
      <c r="O217" s="76"/>
      <c r="P217" s="177"/>
      <c r="Q217" s="230"/>
      <c r="R217" s="233"/>
      <c r="S217" s="531"/>
    </row>
    <row r="218" spans="1:19" ht="15.75" hidden="1" customHeight="1" x14ac:dyDescent="0.25">
      <c r="A218" s="73" t="s">
        <v>50</v>
      </c>
      <c r="B218" s="83" t="s">
        <v>156</v>
      </c>
      <c r="C218" s="151">
        <f t="shared" si="113"/>
        <v>0</v>
      </c>
      <c r="D218" s="76">
        <v>0</v>
      </c>
      <c r="E218" s="76"/>
      <c r="F218" s="76"/>
      <c r="G218" s="234"/>
      <c r="H218" s="151">
        <f t="shared" si="124"/>
        <v>0</v>
      </c>
      <c r="I218" s="76">
        <v>0</v>
      </c>
      <c r="J218" s="76"/>
      <c r="K218" s="76"/>
      <c r="L218" s="234"/>
      <c r="M218" s="151">
        <f t="shared" si="125"/>
        <v>0</v>
      </c>
      <c r="N218" s="76">
        <v>0</v>
      </c>
      <c r="O218" s="76"/>
      <c r="P218" s="177"/>
      <c r="Q218" s="230"/>
      <c r="R218" s="233"/>
      <c r="S218" s="531"/>
    </row>
    <row r="219" spans="1:19" ht="26.25" customHeight="1" x14ac:dyDescent="0.25">
      <c r="A219" s="73" t="s">
        <v>40</v>
      </c>
      <c r="B219" s="633" t="s">
        <v>423</v>
      </c>
      <c r="C219" s="773">
        <f t="shared" si="113"/>
        <v>14892.3</v>
      </c>
      <c r="D219" s="231">
        <v>14892.3</v>
      </c>
      <c r="E219" s="231">
        <v>0</v>
      </c>
      <c r="F219" s="231">
        <v>0</v>
      </c>
      <c r="G219" s="235">
        <v>0</v>
      </c>
      <c r="H219" s="774">
        <f t="shared" si="124"/>
        <v>14892.3</v>
      </c>
      <c r="I219" s="231">
        <v>14892.3</v>
      </c>
      <c r="J219" s="231">
        <v>0</v>
      </c>
      <c r="K219" s="231">
        <v>0</v>
      </c>
      <c r="L219" s="235">
        <v>0</v>
      </c>
      <c r="M219" s="775">
        <f t="shared" si="125"/>
        <v>14886.09</v>
      </c>
      <c r="N219" s="231">
        <v>14886.09</v>
      </c>
      <c r="O219" s="231">
        <v>0</v>
      </c>
      <c r="P219" s="397">
        <v>0</v>
      </c>
      <c r="Q219" s="232">
        <v>0</v>
      </c>
      <c r="R219" s="233"/>
      <c r="S219" s="531"/>
    </row>
    <row r="220" spans="1:19" ht="34.5" customHeight="1" x14ac:dyDescent="0.25">
      <c r="A220" s="73" t="s">
        <v>35</v>
      </c>
      <c r="B220" s="634" t="s">
        <v>425</v>
      </c>
      <c r="C220" s="773">
        <f t="shared" si="113"/>
        <v>45</v>
      </c>
      <c r="D220" s="231">
        <v>45</v>
      </c>
      <c r="E220" s="776">
        <v>0</v>
      </c>
      <c r="F220" s="776">
        <v>0</v>
      </c>
      <c r="G220" s="777">
        <v>0</v>
      </c>
      <c r="H220" s="774">
        <f t="shared" si="124"/>
        <v>45</v>
      </c>
      <c r="I220" s="231">
        <v>45</v>
      </c>
      <c r="J220" s="776">
        <v>0</v>
      </c>
      <c r="K220" s="776">
        <v>0</v>
      </c>
      <c r="L220" s="777">
        <v>0</v>
      </c>
      <c r="M220" s="775">
        <f t="shared" si="125"/>
        <v>45</v>
      </c>
      <c r="N220" s="231">
        <v>45</v>
      </c>
      <c r="O220" s="776">
        <v>0</v>
      </c>
      <c r="P220" s="778">
        <v>0</v>
      </c>
      <c r="Q220" s="779">
        <v>0</v>
      </c>
      <c r="R220" s="218"/>
      <c r="S220" s="531"/>
    </row>
    <row r="221" spans="1:19" ht="39" customHeight="1" thickBot="1" x14ac:dyDescent="0.3">
      <c r="A221" s="73" t="s">
        <v>41</v>
      </c>
      <c r="B221" s="4" t="s">
        <v>426</v>
      </c>
      <c r="C221" s="773">
        <f t="shared" si="113"/>
        <v>264.60000000000002</v>
      </c>
      <c r="D221" s="231">
        <v>264.60000000000002</v>
      </c>
      <c r="E221" s="776">
        <v>0</v>
      </c>
      <c r="F221" s="776">
        <v>0</v>
      </c>
      <c r="G221" s="777">
        <v>0</v>
      </c>
      <c r="H221" s="774">
        <f t="shared" si="124"/>
        <v>264.60000000000002</v>
      </c>
      <c r="I221" s="231">
        <v>264.60000000000002</v>
      </c>
      <c r="J221" s="776">
        <v>0</v>
      </c>
      <c r="K221" s="776">
        <v>0</v>
      </c>
      <c r="L221" s="777">
        <v>0</v>
      </c>
      <c r="M221" s="775">
        <f t="shared" si="125"/>
        <v>264.60000000000002</v>
      </c>
      <c r="N221" s="231">
        <v>264.60000000000002</v>
      </c>
      <c r="O221" s="776">
        <v>0</v>
      </c>
      <c r="P221" s="778">
        <v>0</v>
      </c>
      <c r="Q221" s="779">
        <v>0</v>
      </c>
      <c r="R221" s="218"/>
      <c r="S221" s="531"/>
    </row>
    <row r="222" spans="1:19" ht="26.25" hidden="1" customHeight="1" thickBot="1" x14ac:dyDescent="0.3">
      <c r="A222" s="146" t="s">
        <v>68</v>
      </c>
      <c r="B222" s="414" t="s">
        <v>196</v>
      </c>
      <c r="C222" s="408">
        <f t="shared" si="113"/>
        <v>0</v>
      </c>
      <c r="D222" s="153"/>
      <c r="E222" s="226"/>
      <c r="F222" s="226"/>
      <c r="G222" s="227"/>
      <c r="H222" s="408">
        <f t="shared" si="124"/>
        <v>0</v>
      </c>
      <c r="I222" s="153"/>
      <c r="J222" s="226"/>
      <c r="K222" s="226"/>
      <c r="L222" s="416"/>
      <c r="M222" s="152">
        <f t="shared" si="125"/>
        <v>0</v>
      </c>
      <c r="N222" s="153"/>
      <c r="O222" s="226"/>
      <c r="P222" s="227"/>
      <c r="Q222" s="416"/>
      <c r="R222" s="220"/>
      <c r="S222" s="531"/>
    </row>
    <row r="223" spans="1:19" ht="25.9" customHeight="1" thickBot="1" x14ac:dyDescent="0.3">
      <c r="A223" s="147"/>
      <c r="B223" s="191" t="s">
        <v>102</v>
      </c>
      <c r="C223" s="265">
        <f>C187+C203+C210</f>
        <v>62346</v>
      </c>
      <c r="D223" s="266">
        <f>D187+D203+D210</f>
        <v>62346</v>
      </c>
      <c r="E223" s="375">
        <f>E187+E203+E210</f>
        <v>0</v>
      </c>
      <c r="F223" s="375">
        <f>F187+F203+F210</f>
        <v>0</v>
      </c>
      <c r="G223" s="417"/>
      <c r="H223" s="265">
        <f>H187+H203+H210</f>
        <v>62346</v>
      </c>
      <c r="I223" s="266">
        <f>I187+I203+I210</f>
        <v>62346</v>
      </c>
      <c r="J223" s="375">
        <f>J187+J203+J210</f>
        <v>0</v>
      </c>
      <c r="K223" s="375">
        <f>K187+K203+K210</f>
        <v>0</v>
      </c>
      <c r="L223" s="417"/>
      <c r="M223" s="265">
        <f>M187+M203+M210</f>
        <v>62297.01</v>
      </c>
      <c r="N223" s="266">
        <f>N187+N203+N210</f>
        <v>62297.01</v>
      </c>
      <c r="O223" s="375">
        <f>O187+O203+O210</f>
        <v>0</v>
      </c>
      <c r="P223" s="375">
        <f>P187+P203+P210</f>
        <v>0</v>
      </c>
      <c r="Q223" s="418"/>
      <c r="R223" s="419">
        <f>M223/C223*100</f>
        <v>99.921422384756042</v>
      </c>
      <c r="S223" s="531"/>
    </row>
    <row r="224" spans="1:19" ht="24" customHeight="1" x14ac:dyDescent="0.25">
      <c r="A224" s="1589" t="s">
        <v>351</v>
      </c>
      <c r="B224" s="1522"/>
      <c r="C224" s="1522"/>
      <c r="D224" s="1522"/>
      <c r="E224" s="1522"/>
      <c r="F224" s="1522"/>
      <c r="G224" s="1522"/>
      <c r="H224" s="1522"/>
      <c r="I224" s="1522"/>
      <c r="J224" s="1522"/>
      <c r="K224" s="1522"/>
      <c r="L224" s="1522"/>
      <c r="M224" s="1522"/>
      <c r="N224" s="1522"/>
      <c r="O224" s="1522"/>
      <c r="P224" s="1522"/>
      <c r="Q224" s="1522"/>
      <c r="R224" s="1590"/>
      <c r="S224" s="531" t="s">
        <v>368</v>
      </c>
    </row>
    <row r="225" spans="1:19" ht="25.5" customHeight="1" x14ac:dyDescent="0.25">
      <c r="A225" s="141" t="s">
        <v>35</v>
      </c>
      <c r="B225" s="736" t="s">
        <v>352</v>
      </c>
      <c r="C225" s="558">
        <f>SUM(D225:G225)</f>
        <v>452</v>
      </c>
      <c r="D225" s="277">
        <v>452</v>
      </c>
      <c r="E225" s="138">
        <v>0</v>
      </c>
      <c r="F225" s="138">
        <v>0</v>
      </c>
      <c r="G225" s="138">
        <v>0</v>
      </c>
      <c r="H225" s="558">
        <f>SUM(I225:L225)</f>
        <v>452</v>
      </c>
      <c r="I225" s="277">
        <v>452</v>
      </c>
      <c r="J225" s="138">
        <v>0</v>
      </c>
      <c r="K225" s="138">
        <v>0</v>
      </c>
      <c r="L225" s="138">
        <v>0</v>
      </c>
      <c r="M225" s="489">
        <f>SUM(N225:Q225)</f>
        <v>451.2</v>
      </c>
      <c r="N225" s="138">
        <v>451.2</v>
      </c>
      <c r="O225" s="39">
        <v>0</v>
      </c>
      <c r="P225" s="39">
        <v>0</v>
      </c>
      <c r="Q225" s="39">
        <v>0</v>
      </c>
      <c r="R225" s="559"/>
      <c r="S225" s="531"/>
    </row>
    <row r="226" spans="1:19" ht="54" customHeight="1" x14ac:dyDescent="0.25">
      <c r="A226" s="141" t="s">
        <v>42</v>
      </c>
      <c r="B226" s="736" t="s">
        <v>353</v>
      </c>
      <c r="C226" s="558">
        <f t="shared" ref="C226:C227" si="126">SUM(D226:G226)</f>
        <v>40.69</v>
      </c>
      <c r="D226" s="277">
        <v>40.69</v>
      </c>
      <c r="E226" s="138">
        <v>0</v>
      </c>
      <c r="F226" s="138">
        <v>0</v>
      </c>
      <c r="G226" s="138">
        <v>0</v>
      </c>
      <c r="H226" s="558">
        <f t="shared" ref="H226:H227" si="127">SUM(I226:L226)</f>
        <v>40.69</v>
      </c>
      <c r="I226" s="277">
        <v>40.69</v>
      </c>
      <c r="J226" s="138">
        <v>0</v>
      </c>
      <c r="K226" s="138">
        <v>0</v>
      </c>
      <c r="L226" s="138">
        <v>0</v>
      </c>
      <c r="M226" s="558">
        <f t="shared" ref="M226:M227" si="128">SUM(N226:Q226)</f>
        <v>40.69</v>
      </c>
      <c r="N226" s="745">
        <v>40.69</v>
      </c>
      <c r="O226" s="39">
        <v>0</v>
      </c>
      <c r="P226" s="39">
        <v>0</v>
      </c>
      <c r="Q226" s="39">
        <v>0</v>
      </c>
      <c r="R226" s="559"/>
      <c r="S226" s="531"/>
    </row>
    <row r="227" spans="1:19" ht="54" customHeight="1" thickBot="1" x14ac:dyDescent="0.3">
      <c r="A227" s="141" t="s">
        <v>139</v>
      </c>
      <c r="B227" s="731" t="s">
        <v>355</v>
      </c>
      <c r="C227" s="558">
        <f t="shared" si="126"/>
        <v>56.6</v>
      </c>
      <c r="D227" s="277">
        <v>56.6</v>
      </c>
      <c r="E227" s="138">
        <v>0</v>
      </c>
      <c r="F227" s="138">
        <v>0</v>
      </c>
      <c r="G227" s="138">
        <v>0</v>
      </c>
      <c r="H227" s="558">
        <f t="shared" si="127"/>
        <v>56.6</v>
      </c>
      <c r="I227" s="279">
        <v>56.6</v>
      </c>
      <c r="J227" s="280">
        <v>0</v>
      </c>
      <c r="K227" s="490">
        <v>0</v>
      </c>
      <c r="L227" s="732">
        <v>0</v>
      </c>
      <c r="M227" s="558">
        <f t="shared" si="128"/>
        <v>56.6</v>
      </c>
      <c r="N227" s="39">
        <v>56.6</v>
      </c>
      <c r="O227" s="480">
        <v>0</v>
      </c>
      <c r="P227" s="733">
        <v>0</v>
      </c>
      <c r="Q227" s="734">
        <v>0</v>
      </c>
      <c r="R227" s="735"/>
      <c r="S227" s="531"/>
    </row>
    <row r="228" spans="1:19" ht="27" customHeight="1" thickBot="1" x14ac:dyDescent="0.3">
      <c r="A228" s="142"/>
      <c r="B228" s="216" t="s">
        <v>102</v>
      </c>
      <c r="C228" s="552">
        <f>SUM(C225:C227)</f>
        <v>549.29</v>
      </c>
      <c r="D228" s="552">
        <f t="shared" ref="D228:Q228" si="129">SUM(D225:D227)</f>
        <v>549.29</v>
      </c>
      <c r="E228" s="552">
        <f t="shared" si="129"/>
        <v>0</v>
      </c>
      <c r="F228" s="552">
        <f t="shared" si="129"/>
        <v>0</v>
      </c>
      <c r="G228" s="554">
        <f t="shared" si="129"/>
        <v>0</v>
      </c>
      <c r="H228" s="552">
        <f t="shared" si="129"/>
        <v>549.29</v>
      </c>
      <c r="I228" s="552">
        <f t="shared" si="129"/>
        <v>549.29</v>
      </c>
      <c r="J228" s="555">
        <f t="shared" si="129"/>
        <v>0</v>
      </c>
      <c r="K228" s="556">
        <f t="shared" si="129"/>
        <v>0</v>
      </c>
      <c r="L228" s="557">
        <f t="shared" si="129"/>
        <v>0</v>
      </c>
      <c r="M228" s="746">
        <f t="shared" si="129"/>
        <v>548.49</v>
      </c>
      <c r="N228" s="746">
        <f t="shared" si="129"/>
        <v>548.49</v>
      </c>
      <c r="O228" s="555">
        <f t="shared" si="129"/>
        <v>0</v>
      </c>
      <c r="P228" s="557">
        <f t="shared" si="129"/>
        <v>0</v>
      </c>
      <c r="Q228" s="481">
        <f t="shared" si="129"/>
        <v>0</v>
      </c>
      <c r="R228" s="391">
        <f>M228/C228*100</f>
        <v>99.854357443244922</v>
      </c>
      <c r="S228" s="531"/>
    </row>
    <row r="229" spans="1:19" ht="25.5" customHeight="1" x14ac:dyDescent="0.25">
      <c r="A229" s="1589" t="s">
        <v>409</v>
      </c>
      <c r="B229" s="1522"/>
      <c r="C229" s="1522"/>
      <c r="D229" s="1522"/>
      <c r="E229" s="1522"/>
      <c r="F229" s="1522"/>
      <c r="G229" s="1522"/>
      <c r="H229" s="1522"/>
      <c r="I229" s="1522"/>
      <c r="J229" s="1522"/>
      <c r="K229" s="1522"/>
      <c r="L229" s="1522"/>
      <c r="M229" s="1522"/>
      <c r="N229" s="1522"/>
      <c r="O229" s="1522"/>
      <c r="P229" s="1522"/>
      <c r="Q229" s="1522"/>
      <c r="R229" s="1590"/>
      <c r="S229" s="531"/>
    </row>
    <row r="230" spans="1:19" ht="60" x14ac:dyDescent="0.25">
      <c r="A230" s="275"/>
      <c r="B230" s="461" t="s">
        <v>250</v>
      </c>
      <c r="C230" s="462">
        <f t="shared" ref="C230:C236" si="130">D230+E230</f>
        <v>1866.6999999999998</v>
      </c>
      <c r="D230" s="463">
        <f>D231+D232+D233</f>
        <v>1866.6999999999998</v>
      </c>
      <c r="E230" s="20">
        <f>E231+E232+E233</f>
        <v>0</v>
      </c>
      <c r="F230" s="20">
        <v>0</v>
      </c>
      <c r="G230" s="377">
        <v>0</v>
      </c>
      <c r="H230" s="462">
        <f t="shared" ref="H230:H236" si="131">I230+J230</f>
        <v>1866.6999999999998</v>
      </c>
      <c r="I230" s="463">
        <f>I231+I232+I233</f>
        <v>1866.6999999999998</v>
      </c>
      <c r="J230" s="20">
        <f>J231+J232+J233</f>
        <v>0</v>
      </c>
      <c r="K230" s="20">
        <v>0</v>
      </c>
      <c r="L230" s="377">
        <v>0</v>
      </c>
      <c r="M230" s="462">
        <f t="shared" ref="M230:M236" si="132">N230+O230</f>
        <v>1865.6999999999998</v>
      </c>
      <c r="N230" s="463">
        <f>N231+N232+N233</f>
        <v>1865.6999999999998</v>
      </c>
      <c r="O230" s="20">
        <f>O231+O232+O233</f>
        <v>0</v>
      </c>
      <c r="P230" s="20">
        <v>0</v>
      </c>
      <c r="Q230" s="377">
        <v>0</v>
      </c>
      <c r="R230" s="55">
        <f>N230/D230*100</f>
        <v>99.946429528044149</v>
      </c>
      <c r="S230" s="531"/>
    </row>
    <row r="231" spans="1:19" x14ac:dyDescent="0.25">
      <c r="A231" s="464">
        <v>1</v>
      </c>
      <c r="B231" s="194" t="s">
        <v>251</v>
      </c>
      <c r="C231" s="193">
        <f t="shared" si="130"/>
        <v>960.3</v>
      </c>
      <c r="D231" s="465">
        <v>960.3</v>
      </c>
      <c r="E231" s="140">
        <v>0</v>
      </c>
      <c r="F231" s="466">
        <v>0</v>
      </c>
      <c r="G231" s="467">
        <v>0</v>
      </c>
      <c r="H231" s="193">
        <f t="shared" si="131"/>
        <v>960.3</v>
      </c>
      <c r="I231" s="465">
        <v>960.3</v>
      </c>
      <c r="J231" s="140">
        <v>0</v>
      </c>
      <c r="K231" s="466">
        <v>0</v>
      </c>
      <c r="L231" s="467">
        <v>0</v>
      </c>
      <c r="M231" s="192">
        <f t="shared" si="132"/>
        <v>959.4</v>
      </c>
      <c r="N231" s="465">
        <v>959.4</v>
      </c>
      <c r="O231" s="140">
        <v>0</v>
      </c>
      <c r="P231" s="466">
        <v>0</v>
      </c>
      <c r="Q231" s="467">
        <v>0</v>
      </c>
      <c r="R231" s="137"/>
      <c r="S231" s="531"/>
    </row>
    <row r="232" spans="1:19" ht="24" x14ac:dyDescent="0.25">
      <c r="A232" s="135">
        <v>2</v>
      </c>
      <c r="B232" s="195" t="s">
        <v>252</v>
      </c>
      <c r="C232" s="193">
        <f t="shared" si="130"/>
        <v>896.4</v>
      </c>
      <c r="D232" s="465">
        <v>896.4</v>
      </c>
      <c r="E232" s="140">
        <v>0</v>
      </c>
      <c r="F232" s="138">
        <v>0</v>
      </c>
      <c r="G232" s="380">
        <v>0</v>
      </c>
      <c r="H232" s="193">
        <f t="shared" si="131"/>
        <v>896.4</v>
      </c>
      <c r="I232" s="465">
        <v>896.4</v>
      </c>
      <c r="J232" s="140">
        <v>0</v>
      </c>
      <c r="K232" s="138">
        <v>0</v>
      </c>
      <c r="L232" s="380">
        <v>0</v>
      </c>
      <c r="M232" s="192">
        <f t="shared" si="132"/>
        <v>896.3</v>
      </c>
      <c r="N232" s="465">
        <v>896.3</v>
      </c>
      <c r="O232" s="140">
        <v>0</v>
      </c>
      <c r="P232" s="138">
        <v>0</v>
      </c>
      <c r="Q232" s="380">
        <v>0</v>
      </c>
      <c r="R232" s="137"/>
      <c r="S232" s="531"/>
    </row>
    <row r="233" spans="1:19" ht="24" x14ac:dyDescent="0.25">
      <c r="A233" s="135">
        <v>3</v>
      </c>
      <c r="B233" s="196" t="s">
        <v>253</v>
      </c>
      <c r="C233" s="193">
        <f t="shared" si="130"/>
        <v>10</v>
      </c>
      <c r="D233" s="465">
        <v>10</v>
      </c>
      <c r="E233" s="140">
        <v>0</v>
      </c>
      <c r="F233" s="138">
        <v>0</v>
      </c>
      <c r="G233" s="380">
        <v>0</v>
      </c>
      <c r="H233" s="193">
        <f t="shared" si="131"/>
        <v>10</v>
      </c>
      <c r="I233" s="465">
        <v>10</v>
      </c>
      <c r="J233" s="140">
        <v>0</v>
      </c>
      <c r="K233" s="138">
        <v>0</v>
      </c>
      <c r="L233" s="380">
        <v>0</v>
      </c>
      <c r="M233" s="192">
        <f t="shared" si="132"/>
        <v>10</v>
      </c>
      <c r="N233" s="465">
        <v>10</v>
      </c>
      <c r="O233" s="140">
        <v>0</v>
      </c>
      <c r="P233" s="138">
        <v>0</v>
      </c>
      <c r="Q233" s="380">
        <v>0</v>
      </c>
      <c r="R233" s="137"/>
      <c r="S233" s="531"/>
    </row>
    <row r="234" spans="1:19" ht="48" x14ac:dyDescent="0.25">
      <c r="A234" s="468"/>
      <c r="B234" s="469" t="s">
        <v>254</v>
      </c>
      <c r="C234" s="470">
        <f t="shared" si="130"/>
        <v>635.30000000000007</v>
      </c>
      <c r="D234" s="463">
        <f>D235+D236+D238+D239+D237</f>
        <v>635.30000000000007</v>
      </c>
      <c r="E234" s="471">
        <f>E235+E236+E238+E239</f>
        <v>0</v>
      </c>
      <c r="F234" s="207"/>
      <c r="G234" s="382"/>
      <c r="H234" s="470">
        <f t="shared" si="131"/>
        <v>635.30000000000007</v>
      </c>
      <c r="I234" s="463">
        <f>I235+I236+I238+I239+I237</f>
        <v>635.30000000000007</v>
      </c>
      <c r="J234" s="471">
        <f>J235+J236+J238+J239</f>
        <v>0</v>
      </c>
      <c r="K234" s="207"/>
      <c r="L234" s="382"/>
      <c r="M234" s="470">
        <f t="shared" si="132"/>
        <v>635.20000000000005</v>
      </c>
      <c r="N234" s="463">
        <f>N235+N236+N238+N239+N237</f>
        <v>635.20000000000005</v>
      </c>
      <c r="O234" s="471">
        <f>O235+O236+O238+O239</f>
        <v>0</v>
      </c>
      <c r="P234" s="207"/>
      <c r="Q234" s="382"/>
      <c r="R234" s="472">
        <f>N234/D234*100</f>
        <v>99.984259405005503</v>
      </c>
      <c r="S234" s="531"/>
    </row>
    <row r="235" spans="1:19" x14ac:dyDescent="0.25">
      <c r="A235" s="464">
        <v>1</v>
      </c>
      <c r="B235" s="195" t="s">
        <v>217</v>
      </c>
      <c r="C235" s="193">
        <f t="shared" si="130"/>
        <v>3.6</v>
      </c>
      <c r="D235" s="465">
        <v>3.6</v>
      </c>
      <c r="E235" s="474">
        <v>0</v>
      </c>
      <c r="F235" s="138">
        <v>0</v>
      </c>
      <c r="G235" s="380">
        <v>0</v>
      </c>
      <c r="H235" s="193">
        <f t="shared" si="131"/>
        <v>3.6</v>
      </c>
      <c r="I235" s="465">
        <v>3.6</v>
      </c>
      <c r="J235" s="474">
        <v>0</v>
      </c>
      <c r="K235" s="138">
        <v>0</v>
      </c>
      <c r="L235" s="380">
        <v>0</v>
      </c>
      <c r="M235" s="192">
        <f t="shared" si="132"/>
        <v>3.6</v>
      </c>
      <c r="N235" s="473">
        <v>3.6</v>
      </c>
      <c r="O235" s="474">
        <v>0</v>
      </c>
      <c r="P235" s="138">
        <v>0</v>
      </c>
      <c r="Q235" s="380">
        <v>0</v>
      </c>
      <c r="R235" s="137"/>
      <c r="S235" s="531"/>
    </row>
    <row r="236" spans="1:19" ht="24" x14ac:dyDescent="0.25">
      <c r="A236" s="135" t="s">
        <v>34</v>
      </c>
      <c r="B236" s="196" t="s">
        <v>258</v>
      </c>
      <c r="C236" s="193">
        <f t="shared" si="130"/>
        <v>620.70000000000005</v>
      </c>
      <c r="D236" s="489">
        <v>620.70000000000005</v>
      </c>
      <c r="E236" s="475">
        <v>0</v>
      </c>
      <c r="F236" s="138">
        <v>0</v>
      </c>
      <c r="G236" s="380">
        <v>0</v>
      </c>
      <c r="H236" s="193">
        <f t="shared" si="131"/>
        <v>620.70000000000005</v>
      </c>
      <c r="I236" s="489">
        <v>620.70000000000005</v>
      </c>
      <c r="J236" s="475">
        <v>0</v>
      </c>
      <c r="K236" s="138">
        <v>0</v>
      </c>
      <c r="L236" s="380">
        <v>0</v>
      </c>
      <c r="M236" s="192">
        <f t="shared" si="132"/>
        <v>620.6</v>
      </c>
      <c r="N236" s="489">
        <v>620.6</v>
      </c>
      <c r="O236" s="475">
        <v>0</v>
      </c>
      <c r="P236" s="138">
        <v>0</v>
      </c>
      <c r="Q236" s="380">
        <v>0</v>
      </c>
      <c r="R236" s="137"/>
      <c r="S236" s="531"/>
    </row>
    <row r="237" spans="1:19" ht="48" x14ac:dyDescent="0.25">
      <c r="A237" s="743" t="s">
        <v>115</v>
      </c>
      <c r="B237" s="196" t="s">
        <v>259</v>
      </c>
      <c r="C237" s="193">
        <f>D237+E237</f>
        <v>0</v>
      </c>
      <c r="D237" s="489">
        <v>0</v>
      </c>
      <c r="E237" s="475">
        <v>0</v>
      </c>
      <c r="F237" s="138">
        <v>0</v>
      </c>
      <c r="G237" s="380">
        <v>0</v>
      </c>
      <c r="H237" s="193">
        <f>I237+J237</f>
        <v>0</v>
      </c>
      <c r="I237" s="489">
        <v>0</v>
      </c>
      <c r="J237" s="475">
        <v>0</v>
      </c>
      <c r="K237" s="138">
        <v>0</v>
      </c>
      <c r="L237" s="380">
        <v>0</v>
      </c>
      <c r="M237" s="192">
        <f>N237+O237</f>
        <v>0</v>
      </c>
      <c r="N237" s="489">
        <v>0</v>
      </c>
      <c r="O237" s="475">
        <v>0</v>
      </c>
      <c r="P237" s="138">
        <v>0</v>
      </c>
      <c r="Q237" s="380">
        <v>0</v>
      </c>
      <c r="R237" s="137"/>
      <c r="S237" s="531"/>
    </row>
    <row r="238" spans="1:19" ht="24" x14ac:dyDescent="0.25">
      <c r="A238" s="135">
        <v>3</v>
      </c>
      <c r="B238" s="196" t="s">
        <v>255</v>
      </c>
      <c r="C238" s="193">
        <f t="shared" ref="C238:C240" si="133">D238+E238</f>
        <v>0</v>
      </c>
      <c r="D238" s="465">
        <v>0</v>
      </c>
      <c r="E238" s="140">
        <v>0</v>
      </c>
      <c r="F238" s="138">
        <v>0</v>
      </c>
      <c r="G238" s="380">
        <v>0</v>
      </c>
      <c r="H238" s="193">
        <f t="shared" ref="H238:H240" si="134">I238+J238</f>
        <v>0</v>
      </c>
      <c r="I238" s="465">
        <v>0</v>
      </c>
      <c r="J238" s="140">
        <v>0</v>
      </c>
      <c r="K238" s="138">
        <v>0</v>
      </c>
      <c r="L238" s="380">
        <v>0</v>
      </c>
      <c r="M238" s="192">
        <f t="shared" ref="M238:M240" si="135">N238+O238</f>
        <v>0</v>
      </c>
      <c r="N238" s="465">
        <v>0</v>
      </c>
      <c r="O238" s="140">
        <v>0</v>
      </c>
      <c r="P238" s="138">
        <v>0</v>
      </c>
      <c r="Q238" s="380">
        <v>0</v>
      </c>
      <c r="R238" s="137"/>
      <c r="S238" s="531"/>
    </row>
    <row r="239" spans="1:19" ht="24.75" thickBot="1" x14ac:dyDescent="0.3">
      <c r="A239" s="135" t="s">
        <v>389</v>
      </c>
      <c r="B239" s="196" t="s">
        <v>252</v>
      </c>
      <c r="C239" s="193">
        <f t="shared" si="133"/>
        <v>11</v>
      </c>
      <c r="D239" s="465">
        <v>11</v>
      </c>
      <c r="E239" s="474">
        <v>0</v>
      </c>
      <c r="F239" s="138">
        <v>0</v>
      </c>
      <c r="G239" s="380">
        <v>0</v>
      </c>
      <c r="H239" s="193">
        <f t="shared" si="134"/>
        <v>11</v>
      </c>
      <c r="I239" s="465">
        <v>11</v>
      </c>
      <c r="J239" s="474">
        <v>0</v>
      </c>
      <c r="K239" s="138">
        <v>0</v>
      </c>
      <c r="L239" s="380">
        <v>0</v>
      </c>
      <c r="M239" s="192">
        <f t="shared" si="135"/>
        <v>11</v>
      </c>
      <c r="N239" s="473">
        <v>11</v>
      </c>
      <c r="O239" s="474">
        <v>0</v>
      </c>
      <c r="P239" s="138">
        <v>0</v>
      </c>
      <c r="Q239" s="380">
        <v>0</v>
      </c>
      <c r="R239" s="137"/>
      <c r="S239" s="531"/>
    </row>
    <row r="240" spans="1:19" ht="16.5" thickBot="1" x14ac:dyDescent="0.3">
      <c r="A240" s="159"/>
      <c r="B240" s="191" t="s">
        <v>131</v>
      </c>
      <c r="C240" s="476">
        <f t="shared" si="133"/>
        <v>2502</v>
      </c>
      <c r="D240" s="477">
        <f>D230+D234</f>
        <v>2502</v>
      </c>
      <c r="E240" s="266">
        <f>E230+E234</f>
        <v>0</v>
      </c>
      <c r="F240" s="478">
        <f>F225+F228+F233</f>
        <v>0</v>
      </c>
      <c r="G240" s="267">
        <v>0</v>
      </c>
      <c r="H240" s="476">
        <f t="shared" si="134"/>
        <v>2502</v>
      </c>
      <c r="I240" s="477">
        <f>I230+I234</f>
        <v>2502</v>
      </c>
      <c r="J240" s="266">
        <f>J230+J234</f>
        <v>0</v>
      </c>
      <c r="K240" s="478">
        <f>K225+K228+K233</f>
        <v>0</v>
      </c>
      <c r="L240" s="267">
        <v>0</v>
      </c>
      <c r="M240" s="476">
        <f t="shared" si="135"/>
        <v>2500.8999999999996</v>
      </c>
      <c r="N240" s="477">
        <f>N230+N234</f>
        <v>2500.8999999999996</v>
      </c>
      <c r="O240" s="266">
        <f>O230+O234</f>
        <v>0</v>
      </c>
      <c r="P240" s="478">
        <f>P225+P228+P233</f>
        <v>0</v>
      </c>
      <c r="Q240" s="267">
        <v>0</v>
      </c>
      <c r="R240" s="391">
        <f>N240/D240*100</f>
        <v>99.956035171862496</v>
      </c>
      <c r="S240" s="531"/>
    </row>
    <row r="241" spans="1:20" ht="24" customHeight="1" x14ac:dyDescent="0.25">
      <c r="A241" s="1588" t="s">
        <v>356</v>
      </c>
      <c r="B241" s="1588"/>
      <c r="C241" s="1588"/>
      <c r="D241" s="1588"/>
      <c r="E241" s="1588"/>
      <c r="F241" s="1588"/>
      <c r="G241" s="1588"/>
      <c r="H241" s="1588"/>
      <c r="I241" s="1588"/>
      <c r="J241" s="1588"/>
      <c r="K241" s="1588"/>
      <c r="L241" s="1588"/>
      <c r="M241" s="1588"/>
      <c r="N241" s="1588"/>
      <c r="O241" s="1588"/>
      <c r="P241" s="1588"/>
      <c r="Q241" s="1588"/>
      <c r="R241" s="1588"/>
      <c r="S241" s="531" t="s">
        <v>368</v>
      </c>
    </row>
    <row r="242" spans="1:20" ht="23.25" customHeight="1" x14ac:dyDescent="0.25">
      <c r="A242" s="217"/>
      <c r="B242" s="54" t="s">
        <v>184</v>
      </c>
      <c r="C242" s="424">
        <v>48</v>
      </c>
      <c r="D242" s="425">
        <v>48</v>
      </c>
      <c r="E242" s="425">
        <v>0</v>
      </c>
      <c r="F242" s="426">
        <v>0</v>
      </c>
      <c r="G242" s="427">
        <v>0</v>
      </c>
      <c r="H242" s="426">
        <v>48</v>
      </c>
      <c r="I242" s="425">
        <v>48</v>
      </c>
      <c r="J242" s="425">
        <v>0</v>
      </c>
      <c r="K242" s="425">
        <v>0</v>
      </c>
      <c r="L242" s="427">
        <v>0</v>
      </c>
      <c r="M242" s="426">
        <v>48</v>
      </c>
      <c r="N242" s="425">
        <v>48</v>
      </c>
      <c r="O242" s="425">
        <v>0</v>
      </c>
      <c r="P242" s="425">
        <v>0</v>
      </c>
      <c r="Q242" s="428">
        <v>0</v>
      </c>
      <c r="R242" s="426"/>
      <c r="S242" s="531"/>
    </row>
    <row r="243" spans="1:20" ht="24" customHeight="1" thickBot="1" x14ac:dyDescent="0.3">
      <c r="A243" s="219"/>
      <c r="B243" s="255" t="s">
        <v>185</v>
      </c>
      <c r="C243" s="564">
        <v>0</v>
      </c>
      <c r="D243" s="434">
        <v>0</v>
      </c>
      <c r="E243" s="434">
        <v>0</v>
      </c>
      <c r="F243" s="434">
        <v>0</v>
      </c>
      <c r="G243" s="565">
        <v>0</v>
      </c>
      <c r="H243" s="434">
        <v>0</v>
      </c>
      <c r="I243" s="566">
        <v>0</v>
      </c>
      <c r="J243" s="566">
        <v>0</v>
      </c>
      <c r="K243" s="566">
        <v>0</v>
      </c>
      <c r="L243" s="565">
        <v>0</v>
      </c>
      <c r="M243" s="434">
        <v>0</v>
      </c>
      <c r="N243" s="566">
        <v>0</v>
      </c>
      <c r="O243" s="566">
        <v>0</v>
      </c>
      <c r="P243" s="566">
        <v>0</v>
      </c>
      <c r="Q243" s="567">
        <v>0</v>
      </c>
      <c r="R243" s="434"/>
      <c r="S243" s="531"/>
    </row>
    <row r="244" spans="1:20" ht="36" customHeight="1" thickBot="1" x14ac:dyDescent="0.3">
      <c r="A244" s="219"/>
      <c r="B244" s="255" t="s">
        <v>281</v>
      </c>
      <c r="C244" s="429">
        <f>D244</f>
        <v>0</v>
      </c>
      <c r="D244" s="430">
        <v>0</v>
      </c>
      <c r="E244" s="430">
        <v>0</v>
      </c>
      <c r="F244" s="430">
        <v>0</v>
      </c>
      <c r="G244" s="431">
        <v>0</v>
      </c>
      <c r="H244" s="429">
        <v>0</v>
      </c>
      <c r="I244" s="432">
        <v>0</v>
      </c>
      <c r="J244" s="432">
        <v>0</v>
      </c>
      <c r="K244" s="432">
        <v>0</v>
      </c>
      <c r="L244" s="431">
        <v>0</v>
      </c>
      <c r="M244" s="430">
        <f>N244</f>
        <v>0</v>
      </c>
      <c r="N244" s="432">
        <v>0</v>
      </c>
      <c r="O244" s="432">
        <v>0</v>
      </c>
      <c r="P244" s="432">
        <v>0</v>
      </c>
      <c r="Q244" s="433">
        <v>0</v>
      </c>
      <c r="R244" s="434"/>
      <c r="S244" s="531"/>
    </row>
    <row r="245" spans="1:20" ht="16.5" thickBot="1" x14ac:dyDescent="0.3">
      <c r="A245" s="159"/>
      <c r="B245" s="145" t="s">
        <v>131</v>
      </c>
      <c r="C245" s="435">
        <f>D245</f>
        <v>48</v>
      </c>
      <c r="D245" s="436">
        <f>D242+D243+D244</f>
        <v>48</v>
      </c>
      <c r="E245" s="437">
        <f>E242+E243+E244</f>
        <v>0</v>
      </c>
      <c r="F245" s="437">
        <f>F242+F243+F244</f>
        <v>0</v>
      </c>
      <c r="G245" s="438">
        <v>0</v>
      </c>
      <c r="H245" s="435">
        <f>I245</f>
        <v>48</v>
      </c>
      <c r="I245" s="436">
        <f>I242+I243+I244</f>
        <v>48</v>
      </c>
      <c r="J245" s="437">
        <f>J242+J243+J244</f>
        <v>0</v>
      </c>
      <c r="K245" s="437">
        <f>K242+K243+K244</f>
        <v>0</v>
      </c>
      <c r="L245" s="439"/>
      <c r="M245" s="435">
        <f>N245</f>
        <v>48</v>
      </c>
      <c r="N245" s="436">
        <f>N242+N243+N244</f>
        <v>48</v>
      </c>
      <c r="O245" s="437">
        <f t="shared" ref="O245:P245" si="136">O242+O243+O244</f>
        <v>0</v>
      </c>
      <c r="P245" s="437">
        <f t="shared" si="136"/>
        <v>0</v>
      </c>
      <c r="Q245" s="439">
        <v>0</v>
      </c>
      <c r="R245" s="657">
        <f>M245/C245*100</f>
        <v>100</v>
      </c>
      <c r="S245" s="531"/>
    </row>
    <row r="246" spans="1:20" ht="39.75" customHeight="1" x14ac:dyDescent="0.3">
      <c r="A246" s="1577" t="s">
        <v>363</v>
      </c>
      <c r="B246" s="1578"/>
      <c r="C246" s="1578"/>
      <c r="D246" s="1578"/>
      <c r="E246" s="1578"/>
      <c r="F246" s="1578"/>
      <c r="G246" s="1578"/>
      <c r="H246" s="1578"/>
      <c r="I246" s="1578"/>
      <c r="J246" s="1578"/>
      <c r="K246" s="1578"/>
      <c r="L246" s="1578"/>
      <c r="M246" s="1578"/>
      <c r="N246" s="1578"/>
      <c r="O246" s="1578"/>
      <c r="P246" s="1578"/>
      <c r="Q246" s="1578"/>
      <c r="R246" s="1579"/>
      <c r="S246" s="531"/>
    </row>
    <row r="247" spans="1:20" x14ac:dyDescent="0.25">
      <c r="A247" s="281"/>
      <c r="B247" s="283" t="s">
        <v>215</v>
      </c>
      <c r="C247" s="284">
        <f>D247+E247+F247+G247</f>
        <v>16405.2</v>
      </c>
      <c r="D247" s="282">
        <f>D248+D249+D250+D251+D252+D253+D254+D255+D256+D257</f>
        <v>2693.2</v>
      </c>
      <c r="E247" s="282">
        <f>E248+E249+E250+E252+E253+E254+E255+E256+E257</f>
        <v>13712</v>
      </c>
      <c r="F247" s="283">
        <f>F248+F249+F250+F251+F252+F253+F254+F255+F256+F257</f>
        <v>0</v>
      </c>
      <c r="G247" s="283">
        <f>G248+G249+G250+G251+G252+G253+G254+G255+G256+G257</f>
        <v>0</v>
      </c>
      <c r="H247" s="282">
        <f>I247+J247+K247+L247</f>
        <v>16405.2</v>
      </c>
      <c r="I247" s="282">
        <f>I248+I249+I250+I251+I252+I253+I254+I255+I256+I257</f>
        <v>2693.2</v>
      </c>
      <c r="J247" s="282">
        <f>J248+J249+J250+J252+J253+J254+J255+J256+J257</f>
        <v>13712</v>
      </c>
      <c r="K247" s="283">
        <f>K248+K249+K250+K251+K252+K253+K254+K255+K256+K257</f>
        <v>0</v>
      </c>
      <c r="L247" s="283">
        <f>L248+L249+L250+L251+L252+L253+L254+L255+L256+L257</f>
        <v>0</v>
      </c>
      <c r="M247" s="282">
        <f>N247+O247+P247+Q247</f>
        <v>16231.5</v>
      </c>
      <c r="N247" s="282">
        <f>N248+N249+N250+N251+N252+N253+N254+N255+N256+N257</f>
        <v>2519.5</v>
      </c>
      <c r="O247" s="282">
        <f>O248+O249+O250+O252+O253+O254+O255+O256+O257</f>
        <v>13712</v>
      </c>
      <c r="P247" s="283">
        <f>P248+P249+P250+P251+P252+P253+P254+P255+P256+P257</f>
        <v>0</v>
      </c>
      <c r="Q247" s="283">
        <f>Q248+Q249+Q250+Q251+Q252+Q253+Q254+Q255+Q256+Q257</f>
        <v>0</v>
      </c>
      <c r="R247" s="786">
        <f>M247/C247*100</f>
        <v>98.941189378977384</v>
      </c>
      <c r="S247" s="531"/>
    </row>
    <row r="248" spans="1:20" ht="23.25" customHeight="1" x14ac:dyDescent="0.25">
      <c r="A248" s="285">
        <v>1</v>
      </c>
      <c r="B248" s="506" t="s">
        <v>219</v>
      </c>
      <c r="C248" s="505">
        <v>0</v>
      </c>
      <c r="D248" s="286">
        <v>0</v>
      </c>
      <c r="E248" s="286">
        <v>0</v>
      </c>
      <c r="F248" s="287">
        <v>0</v>
      </c>
      <c r="G248" s="288">
        <v>0</v>
      </c>
      <c r="H248" s="285">
        <v>0</v>
      </c>
      <c r="I248" s="286">
        <v>0</v>
      </c>
      <c r="J248" s="286">
        <v>0</v>
      </c>
      <c r="K248" s="287">
        <v>0</v>
      </c>
      <c r="L248" s="288">
        <v>0</v>
      </c>
      <c r="M248" s="285">
        <v>0</v>
      </c>
      <c r="N248" s="286">
        <v>0</v>
      </c>
      <c r="O248" s="286">
        <v>0</v>
      </c>
      <c r="P248" s="287">
        <v>0</v>
      </c>
      <c r="Q248" s="288">
        <v>0</v>
      </c>
      <c r="R248" s="289"/>
      <c r="S248" s="531"/>
    </row>
    <row r="249" spans="1:20" ht="23.25" customHeight="1" x14ac:dyDescent="0.25">
      <c r="A249" s="285">
        <v>2</v>
      </c>
      <c r="B249" s="506" t="s">
        <v>220</v>
      </c>
      <c r="C249" s="505">
        <f t="shared" ref="C249:C257" si="137">D249+E249+F249+G249</f>
        <v>0</v>
      </c>
      <c r="D249" s="286">
        <v>0</v>
      </c>
      <c r="E249" s="286">
        <v>0</v>
      </c>
      <c r="F249" s="286">
        <v>0</v>
      </c>
      <c r="G249" s="288">
        <v>0</v>
      </c>
      <c r="H249" s="285">
        <f t="shared" ref="H249:H257" si="138">I249+J249+K249+L249</f>
        <v>0</v>
      </c>
      <c r="I249" s="286">
        <v>0</v>
      </c>
      <c r="J249" s="286">
        <v>0</v>
      </c>
      <c r="K249" s="286">
        <v>0</v>
      </c>
      <c r="L249" s="288">
        <v>0</v>
      </c>
      <c r="M249" s="285">
        <f t="shared" ref="M249:M257" si="139">N249+O249+P249+Q249</f>
        <v>0</v>
      </c>
      <c r="N249" s="286">
        <v>0</v>
      </c>
      <c r="O249" s="286">
        <v>0</v>
      </c>
      <c r="P249" s="286">
        <v>0</v>
      </c>
      <c r="Q249" s="288">
        <v>0</v>
      </c>
      <c r="R249" s="289"/>
      <c r="S249" s="531"/>
    </row>
    <row r="250" spans="1:20" ht="23.25" customHeight="1" x14ac:dyDescent="0.25">
      <c r="A250" s="285">
        <v>3</v>
      </c>
      <c r="B250" s="506" t="s">
        <v>221</v>
      </c>
      <c r="C250" s="505">
        <f t="shared" si="137"/>
        <v>12718.2</v>
      </c>
      <c r="D250" s="286">
        <v>0</v>
      </c>
      <c r="E250" s="286">
        <v>12718.2</v>
      </c>
      <c r="F250" s="286">
        <v>0</v>
      </c>
      <c r="G250" s="288">
        <v>0</v>
      </c>
      <c r="H250" s="285">
        <f t="shared" si="138"/>
        <v>12718.2</v>
      </c>
      <c r="I250" s="286">
        <v>0</v>
      </c>
      <c r="J250" s="286">
        <v>12718.2</v>
      </c>
      <c r="K250" s="286">
        <v>0</v>
      </c>
      <c r="L250" s="288">
        <v>0</v>
      </c>
      <c r="M250" s="285">
        <f t="shared" si="139"/>
        <v>12718.2</v>
      </c>
      <c r="N250" s="286">
        <v>0</v>
      </c>
      <c r="O250" s="286">
        <v>12718.2</v>
      </c>
      <c r="P250" s="286">
        <v>0</v>
      </c>
      <c r="Q250" s="288">
        <v>0</v>
      </c>
      <c r="R250" s="289">
        <v>0</v>
      </c>
      <c r="S250" s="531"/>
    </row>
    <row r="251" spans="1:20" ht="54" customHeight="1" x14ac:dyDescent="0.25">
      <c r="A251" s="285">
        <v>4</v>
      </c>
      <c r="B251" s="760" t="s">
        <v>417</v>
      </c>
      <c r="C251" s="505">
        <f t="shared" si="137"/>
        <v>12718.2</v>
      </c>
      <c r="D251" s="286">
        <v>0</v>
      </c>
      <c r="E251" s="286">
        <v>12718.2</v>
      </c>
      <c r="F251" s="286">
        <v>0</v>
      </c>
      <c r="G251" s="288">
        <v>0</v>
      </c>
      <c r="H251" s="285">
        <f t="shared" si="138"/>
        <v>12718.2</v>
      </c>
      <c r="I251" s="286">
        <v>0</v>
      </c>
      <c r="J251" s="286">
        <v>12718.2</v>
      </c>
      <c r="K251" s="286">
        <v>0</v>
      </c>
      <c r="L251" s="288">
        <v>0</v>
      </c>
      <c r="M251" s="285">
        <f t="shared" si="139"/>
        <v>12718.2</v>
      </c>
      <c r="N251" s="286">
        <v>0</v>
      </c>
      <c r="O251" s="286">
        <v>12718.2</v>
      </c>
      <c r="P251" s="286">
        <v>0</v>
      </c>
      <c r="Q251" s="288">
        <v>0</v>
      </c>
      <c r="R251" s="289"/>
      <c r="S251" s="531"/>
    </row>
    <row r="252" spans="1:20" ht="23.25" customHeight="1" x14ac:dyDescent="0.25">
      <c r="A252" s="285">
        <v>5</v>
      </c>
      <c r="B252" s="506" t="s">
        <v>223</v>
      </c>
      <c r="C252" s="505">
        <f t="shared" si="137"/>
        <v>0</v>
      </c>
      <c r="D252" s="286">
        <v>0</v>
      </c>
      <c r="E252" s="286">
        <v>0</v>
      </c>
      <c r="F252" s="286">
        <v>0</v>
      </c>
      <c r="G252" s="288">
        <v>0</v>
      </c>
      <c r="H252" s="285">
        <v>0</v>
      </c>
      <c r="I252" s="286">
        <v>0</v>
      </c>
      <c r="J252" s="286">
        <v>0</v>
      </c>
      <c r="K252" s="286">
        <v>0</v>
      </c>
      <c r="L252" s="288">
        <v>0</v>
      </c>
      <c r="M252" s="285">
        <f t="shared" si="139"/>
        <v>0</v>
      </c>
      <c r="N252" s="286">
        <v>0</v>
      </c>
      <c r="O252" s="286">
        <v>0</v>
      </c>
      <c r="P252" s="286">
        <v>0</v>
      </c>
      <c r="Q252" s="288">
        <v>0</v>
      </c>
      <c r="R252" s="289"/>
      <c r="S252" s="531"/>
    </row>
    <row r="253" spans="1:20" ht="31.5" customHeight="1" x14ac:dyDescent="0.25">
      <c r="A253" s="285">
        <v>6</v>
      </c>
      <c r="B253" s="507" t="s">
        <v>224</v>
      </c>
      <c r="C253" s="505">
        <f t="shared" si="137"/>
        <v>0</v>
      </c>
      <c r="D253" s="286">
        <v>0</v>
      </c>
      <c r="E253" s="286">
        <v>0</v>
      </c>
      <c r="F253" s="286">
        <v>0</v>
      </c>
      <c r="G253" s="288">
        <v>0</v>
      </c>
      <c r="H253" s="285">
        <v>0</v>
      </c>
      <c r="I253" s="286">
        <v>0</v>
      </c>
      <c r="J253" s="286">
        <v>0</v>
      </c>
      <c r="K253" s="286">
        <v>0</v>
      </c>
      <c r="L253" s="288">
        <v>0</v>
      </c>
      <c r="M253" s="285">
        <f t="shared" si="139"/>
        <v>0</v>
      </c>
      <c r="N253" s="286">
        <v>0</v>
      </c>
      <c r="O253" s="286">
        <v>0</v>
      </c>
      <c r="P253" s="286">
        <v>0</v>
      </c>
      <c r="Q253" s="288">
        <v>0</v>
      </c>
      <c r="R253" s="289"/>
      <c r="S253" s="531"/>
    </row>
    <row r="254" spans="1:20" ht="30.75" customHeight="1" x14ac:dyDescent="0.25">
      <c r="A254" s="285">
        <v>7</v>
      </c>
      <c r="B254" s="507" t="s">
        <v>225</v>
      </c>
      <c r="C254" s="505">
        <f t="shared" si="137"/>
        <v>2433.1</v>
      </c>
      <c r="D254" s="286">
        <v>2433.1</v>
      </c>
      <c r="E254" s="286">
        <v>0</v>
      </c>
      <c r="F254" s="286">
        <v>0</v>
      </c>
      <c r="G254" s="288">
        <v>0</v>
      </c>
      <c r="H254" s="285">
        <f t="shared" si="138"/>
        <v>2433.1</v>
      </c>
      <c r="I254" s="286">
        <v>2433.1</v>
      </c>
      <c r="J254" s="286">
        <v>0</v>
      </c>
      <c r="K254" s="286">
        <v>0</v>
      </c>
      <c r="L254" s="288">
        <v>0</v>
      </c>
      <c r="M254" s="285">
        <f t="shared" si="139"/>
        <v>2259.4</v>
      </c>
      <c r="N254" s="286">
        <v>2259.4</v>
      </c>
      <c r="O254" s="286">
        <v>0</v>
      </c>
      <c r="P254" s="286">
        <v>0</v>
      </c>
      <c r="Q254" s="288">
        <v>0</v>
      </c>
      <c r="R254" s="289"/>
      <c r="S254" s="531"/>
    </row>
    <row r="255" spans="1:20" ht="29.25" customHeight="1" x14ac:dyDescent="0.25">
      <c r="A255" s="285">
        <v>8</v>
      </c>
      <c r="B255" s="507" t="s">
        <v>226</v>
      </c>
      <c r="C255" s="505">
        <f t="shared" si="137"/>
        <v>0</v>
      </c>
      <c r="D255" s="286">
        <v>0</v>
      </c>
      <c r="E255" s="286">
        <v>0</v>
      </c>
      <c r="F255" s="286">
        <v>0</v>
      </c>
      <c r="G255" s="288">
        <v>0</v>
      </c>
      <c r="H255" s="285">
        <f t="shared" si="138"/>
        <v>0</v>
      </c>
      <c r="I255" s="286">
        <v>0</v>
      </c>
      <c r="J255" s="286">
        <v>0</v>
      </c>
      <c r="K255" s="286">
        <v>0</v>
      </c>
      <c r="L255" s="288">
        <v>0</v>
      </c>
      <c r="M255" s="285">
        <f t="shared" si="139"/>
        <v>0</v>
      </c>
      <c r="N255" s="286">
        <v>0</v>
      </c>
      <c r="O255" s="286">
        <v>0</v>
      </c>
      <c r="P255" s="286">
        <v>0</v>
      </c>
      <c r="Q255" s="288">
        <v>0</v>
      </c>
      <c r="R255" s="289"/>
      <c r="S255" s="531"/>
    </row>
    <row r="256" spans="1:20" ht="32.25" customHeight="1" x14ac:dyDescent="0.25">
      <c r="A256" s="285">
        <v>9</v>
      </c>
      <c r="B256" s="507" t="s">
        <v>227</v>
      </c>
      <c r="C256" s="505">
        <f t="shared" si="137"/>
        <v>50</v>
      </c>
      <c r="D256" s="286">
        <v>50</v>
      </c>
      <c r="E256" s="286">
        <v>0</v>
      </c>
      <c r="F256" s="286">
        <v>0</v>
      </c>
      <c r="G256" s="288">
        <v>0</v>
      </c>
      <c r="H256" s="285">
        <f t="shared" si="138"/>
        <v>50</v>
      </c>
      <c r="I256" s="286">
        <v>50</v>
      </c>
      <c r="J256" s="286">
        <v>0</v>
      </c>
      <c r="K256" s="286">
        <v>0</v>
      </c>
      <c r="L256" s="288">
        <v>0</v>
      </c>
      <c r="M256" s="285">
        <f t="shared" si="139"/>
        <v>50</v>
      </c>
      <c r="N256" s="286">
        <v>50</v>
      </c>
      <c r="O256" s="286">
        <v>0</v>
      </c>
      <c r="P256" s="286">
        <v>0</v>
      </c>
      <c r="Q256" s="288">
        <v>0</v>
      </c>
      <c r="R256" s="289"/>
      <c r="S256" s="531"/>
      <c r="T256" s="531"/>
    </row>
    <row r="257" spans="1:20" x14ac:dyDescent="0.25">
      <c r="A257" s="285">
        <v>10</v>
      </c>
      <c r="B257" s="507" t="s">
        <v>228</v>
      </c>
      <c r="C257" s="505">
        <f t="shared" si="137"/>
        <v>1203.8999999999999</v>
      </c>
      <c r="D257" s="286">
        <v>210.1</v>
      </c>
      <c r="E257" s="286">
        <v>993.8</v>
      </c>
      <c r="F257" s="286">
        <v>0</v>
      </c>
      <c r="G257" s="288">
        <v>0</v>
      </c>
      <c r="H257" s="285">
        <f t="shared" si="138"/>
        <v>1203.8999999999999</v>
      </c>
      <c r="I257" s="286">
        <v>210.1</v>
      </c>
      <c r="J257" s="286">
        <v>993.8</v>
      </c>
      <c r="K257" s="286">
        <v>0</v>
      </c>
      <c r="L257" s="288">
        <v>0</v>
      </c>
      <c r="M257" s="285">
        <f t="shared" si="139"/>
        <v>1203.8999999999999</v>
      </c>
      <c r="N257" s="286">
        <v>210.1</v>
      </c>
      <c r="O257" s="286">
        <v>993.8</v>
      </c>
      <c r="P257" s="286">
        <v>0</v>
      </c>
      <c r="Q257" s="288">
        <v>0</v>
      </c>
      <c r="R257" s="289"/>
      <c r="S257" s="531"/>
    </row>
    <row r="258" spans="1:20" x14ac:dyDescent="0.25">
      <c r="A258" s="286"/>
      <c r="B258" s="508" t="s">
        <v>216</v>
      </c>
      <c r="C258" s="292">
        <f>D258+E258+F258+G258</f>
        <v>64968.7</v>
      </c>
      <c r="D258" s="290">
        <f t="shared" ref="D258:E258" si="140">D259+D260+D261+D262+D263+D264+D265+D266+D267</f>
        <v>4923.5</v>
      </c>
      <c r="E258" s="290">
        <f t="shared" si="140"/>
        <v>60045.2</v>
      </c>
      <c r="F258" s="290">
        <f>F259+F260+F261+F262+F263+F264+F265+F266+F267</f>
        <v>0</v>
      </c>
      <c r="G258" s="291">
        <f>G259+G260+G261+G262+G263+G264+G265+G266+G267</f>
        <v>0</v>
      </c>
      <c r="H258" s="290">
        <f>I258+J258+K258+L258</f>
        <v>64968.7</v>
      </c>
      <c r="I258" s="290">
        <f t="shared" ref="I258:J258" si="141">I259+I260+I261+I262+I263+I264+I265+I266+I267</f>
        <v>4923.5</v>
      </c>
      <c r="J258" s="290">
        <f t="shared" si="141"/>
        <v>60045.2</v>
      </c>
      <c r="K258" s="290">
        <f>K259+K260+K261+K262+K263+K264+K265+K266+K267</f>
        <v>0</v>
      </c>
      <c r="L258" s="291">
        <f>L259+L260+L261+L262+L263+L264+L265+L266+L267</f>
        <v>0</v>
      </c>
      <c r="M258" s="290">
        <f>N258+O258+P258+Q258</f>
        <v>11704.7</v>
      </c>
      <c r="N258" s="290">
        <f t="shared" ref="N258:O258" si="142">N259+N260+N261+N262+N263+N264+N265+N266+N267</f>
        <v>4923.3</v>
      </c>
      <c r="O258" s="290">
        <f t="shared" si="142"/>
        <v>6781.4</v>
      </c>
      <c r="P258" s="290">
        <f>P259+P260+P261+P262+P263+P264+P265+P266+P267</f>
        <v>0</v>
      </c>
      <c r="Q258" s="291">
        <f>Q259+Q260+Q261+Q262+Q263+Q264+Q265+Q266+Q267</f>
        <v>0</v>
      </c>
      <c r="R258" s="787">
        <f>M258/C258*100</f>
        <v>18.015906120947474</v>
      </c>
      <c r="S258" s="531"/>
    </row>
    <row r="259" spans="1:20" x14ac:dyDescent="0.25">
      <c r="A259" s="285">
        <v>1</v>
      </c>
      <c r="B259" s="506" t="s">
        <v>219</v>
      </c>
      <c r="C259" s="505">
        <f>D259+G259</f>
        <v>4314.3</v>
      </c>
      <c r="D259" s="286">
        <v>4314.3</v>
      </c>
      <c r="E259" s="286">
        <v>0</v>
      </c>
      <c r="F259" s="286">
        <v>0</v>
      </c>
      <c r="G259" s="288">
        <v>0</v>
      </c>
      <c r="H259" s="285">
        <f>I259+L259</f>
        <v>4314.3</v>
      </c>
      <c r="I259" s="286">
        <v>4314.3</v>
      </c>
      <c r="J259" s="286">
        <v>0</v>
      </c>
      <c r="K259" s="286">
        <v>0</v>
      </c>
      <c r="L259" s="288">
        <v>0</v>
      </c>
      <c r="M259" s="285">
        <f>N259+Q259</f>
        <v>4314.1000000000004</v>
      </c>
      <c r="N259" s="286">
        <v>4314.1000000000004</v>
      </c>
      <c r="O259" s="286">
        <v>0</v>
      </c>
      <c r="P259" s="286">
        <v>0</v>
      </c>
      <c r="Q259" s="288">
        <v>0</v>
      </c>
      <c r="R259" s="289"/>
      <c r="S259" s="531"/>
    </row>
    <row r="260" spans="1:20" x14ac:dyDescent="0.25">
      <c r="A260" s="285">
        <v>2</v>
      </c>
      <c r="B260" s="506" t="s">
        <v>220</v>
      </c>
      <c r="C260" s="505">
        <f>D260+E260+F260</f>
        <v>49510.1</v>
      </c>
      <c r="D260" s="286">
        <v>290</v>
      </c>
      <c r="E260" s="286">
        <v>49220.1</v>
      </c>
      <c r="F260" s="286">
        <v>0</v>
      </c>
      <c r="G260" s="288">
        <v>0</v>
      </c>
      <c r="H260" s="285">
        <f>I260+J260+K260</f>
        <v>49510.1</v>
      </c>
      <c r="I260" s="286">
        <v>290</v>
      </c>
      <c r="J260" s="286">
        <v>49220.1</v>
      </c>
      <c r="K260" s="286">
        <v>0</v>
      </c>
      <c r="L260" s="288">
        <v>0</v>
      </c>
      <c r="M260" s="285">
        <f>N260+O260+P260</f>
        <v>290</v>
      </c>
      <c r="N260" s="286">
        <v>290</v>
      </c>
      <c r="O260" s="286">
        <v>0</v>
      </c>
      <c r="P260" s="286">
        <v>0</v>
      </c>
      <c r="Q260" s="288">
        <v>0</v>
      </c>
      <c r="R260" s="289"/>
      <c r="S260" s="531"/>
    </row>
    <row r="261" spans="1:20" x14ac:dyDescent="0.25">
      <c r="A261" s="285">
        <v>3</v>
      </c>
      <c r="B261" s="506" t="s">
        <v>221</v>
      </c>
      <c r="C261" s="505">
        <f>D261+E261+G261+F261</f>
        <v>4362.8</v>
      </c>
      <c r="D261" s="286">
        <v>319.2</v>
      </c>
      <c r="E261" s="286">
        <v>4043.6</v>
      </c>
      <c r="F261" s="286">
        <v>0</v>
      </c>
      <c r="G261" s="288">
        <v>0</v>
      </c>
      <c r="H261" s="285">
        <f>I261+J261+L261+K261</f>
        <v>4362.8</v>
      </c>
      <c r="I261" s="286">
        <v>319.2</v>
      </c>
      <c r="J261" s="286">
        <v>4043.6</v>
      </c>
      <c r="K261" s="286">
        <v>0</v>
      </c>
      <c r="L261" s="288">
        <v>0</v>
      </c>
      <c r="M261" s="285">
        <f>N261+O261+Q261+P261</f>
        <v>319.2</v>
      </c>
      <c r="N261" s="286">
        <v>319.2</v>
      </c>
      <c r="O261" s="286">
        <v>0</v>
      </c>
      <c r="P261" s="286">
        <v>0</v>
      </c>
      <c r="Q261" s="288">
        <v>0</v>
      </c>
      <c r="R261" s="289"/>
      <c r="S261" s="531"/>
    </row>
    <row r="262" spans="1:20" x14ac:dyDescent="0.25">
      <c r="A262" s="285">
        <v>4</v>
      </c>
      <c r="B262" s="506" t="s">
        <v>222</v>
      </c>
      <c r="C262" s="505">
        <f t="shared" ref="C262" si="143">D262+E262+F262</f>
        <v>0</v>
      </c>
      <c r="D262" s="286">
        <v>0</v>
      </c>
      <c r="E262" s="286">
        <v>0</v>
      </c>
      <c r="F262" s="286">
        <v>0</v>
      </c>
      <c r="G262" s="288">
        <v>0</v>
      </c>
      <c r="H262" s="285">
        <f t="shared" ref="H262" si="144">I262+J262+K262</f>
        <v>0</v>
      </c>
      <c r="I262" s="286">
        <v>0</v>
      </c>
      <c r="J262" s="286">
        <v>0</v>
      </c>
      <c r="K262" s="286">
        <v>0</v>
      </c>
      <c r="L262" s="288">
        <v>0</v>
      </c>
      <c r="M262" s="285">
        <f t="shared" ref="M262" si="145">N262+O262+P262</f>
        <v>0</v>
      </c>
      <c r="N262" s="286">
        <v>0</v>
      </c>
      <c r="O262" s="286">
        <v>0</v>
      </c>
      <c r="P262" s="286">
        <v>0</v>
      </c>
      <c r="Q262" s="288">
        <v>0</v>
      </c>
      <c r="R262" s="289"/>
      <c r="S262" s="531"/>
    </row>
    <row r="263" spans="1:20" ht="26.25" customHeight="1" x14ac:dyDescent="0.25">
      <c r="A263" s="285">
        <v>5</v>
      </c>
      <c r="B263" s="506" t="s">
        <v>223</v>
      </c>
      <c r="C263" s="505">
        <f>D263+E263+F263+G263</f>
        <v>0</v>
      </c>
      <c r="D263" s="286">
        <v>0</v>
      </c>
      <c r="E263" s="286">
        <v>0</v>
      </c>
      <c r="F263" s="286">
        <v>0</v>
      </c>
      <c r="G263" s="288">
        <v>0</v>
      </c>
      <c r="H263" s="285">
        <f>I263+J263+K263+L263</f>
        <v>0</v>
      </c>
      <c r="I263" s="286">
        <v>0</v>
      </c>
      <c r="J263" s="286">
        <v>0</v>
      </c>
      <c r="K263" s="286">
        <v>0</v>
      </c>
      <c r="L263" s="288">
        <v>0</v>
      </c>
      <c r="M263" s="285">
        <f>N263+O263+P263+Q263</f>
        <v>0</v>
      </c>
      <c r="N263" s="286">
        <v>0</v>
      </c>
      <c r="O263" s="286">
        <v>0</v>
      </c>
      <c r="P263" s="286">
        <v>0</v>
      </c>
      <c r="Q263" s="288">
        <v>0</v>
      </c>
      <c r="R263" s="289"/>
      <c r="S263" s="531"/>
    </row>
    <row r="264" spans="1:20" ht="26.25" x14ac:dyDescent="0.25">
      <c r="A264" s="285">
        <v>6</v>
      </c>
      <c r="B264" s="507" t="s">
        <v>224</v>
      </c>
      <c r="C264" s="505">
        <f t="shared" ref="C264:C266" si="146">D264+E264+F264</f>
        <v>1048.5999999999999</v>
      </c>
      <c r="D264" s="286">
        <v>0</v>
      </c>
      <c r="E264" s="286">
        <v>1048.5999999999999</v>
      </c>
      <c r="F264" s="286">
        <v>0</v>
      </c>
      <c r="G264" s="288">
        <v>0</v>
      </c>
      <c r="H264" s="285">
        <f t="shared" ref="H264:H266" si="147">I264+J264+K264</f>
        <v>1048.5999999999999</v>
      </c>
      <c r="I264" s="286">
        <v>0</v>
      </c>
      <c r="J264" s="286">
        <v>1048.5999999999999</v>
      </c>
      <c r="K264" s="286">
        <v>0</v>
      </c>
      <c r="L264" s="288">
        <v>0</v>
      </c>
      <c r="M264" s="285">
        <f t="shared" ref="M264:M266" si="148">N264+O264+P264</f>
        <v>1048.5</v>
      </c>
      <c r="N264" s="286">
        <v>0</v>
      </c>
      <c r="O264" s="286">
        <v>1048.5</v>
      </c>
      <c r="P264" s="286">
        <v>0</v>
      </c>
      <c r="Q264" s="288">
        <v>0</v>
      </c>
      <c r="R264" s="289"/>
      <c r="S264" s="531"/>
    </row>
    <row r="265" spans="1:20" ht="23.25" customHeight="1" x14ac:dyDescent="0.25">
      <c r="A265" s="285">
        <v>7</v>
      </c>
      <c r="B265" s="507" t="s">
        <v>225</v>
      </c>
      <c r="C265" s="505">
        <f t="shared" si="146"/>
        <v>5656.4</v>
      </c>
      <c r="D265" s="286">
        <v>0</v>
      </c>
      <c r="E265" s="286">
        <v>5656.4</v>
      </c>
      <c r="F265" s="286">
        <v>0</v>
      </c>
      <c r="G265" s="288">
        <v>0</v>
      </c>
      <c r="H265" s="285">
        <f t="shared" si="147"/>
        <v>5656.4</v>
      </c>
      <c r="I265" s="286">
        <v>0</v>
      </c>
      <c r="J265" s="286">
        <v>5656.4</v>
      </c>
      <c r="K265" s="286">
        <v>0</v>
      </c>
      <c r="L265" s="288">
        <v>0</v>
      </c>
      <c r="M265" s="285">
        <f t="shared" si="148"/>
        <v>5656.4</v>
      </c>
      <c r="N265" s="286">
        <v>0</v>
      </c>
      <c r="O265" s="286">
        <v>5656.4</v>
      </c>
      <c r="P265" s="286">
        <v>0</v>
      </c>
      <c r="Q265" s="288">
        <v>0</v>
      </c>
      <c r="R265" s="289"/>
      <c r="S265" s="531"/>
    </row>
    <row r="266" spans="1:20" ht="29.25" customHeight="1" x14ac:dyDescent="0.25">
      <c r="A266" s="285">
        <v>8</v>
      </c>
      <c r="B266" s="507" t="s">
        <v>226</v>
      </c>
      <c r="C266" s="505">
        <f t="shared" si="146"/>
        <v>0</v>
      </c>
      <c r="D266" s="286">
        <v>0</v>
      </c>
      <c r="E266" s="286">
        <v>0</v>
      </c>
      <c r="F266" s="286">
        <v>0</v>
      </c>
      <c r="G266" s="288">
        <v>0</v>
      </c>
      <c r="H266" s="285">
        <f t="shared" si="147"/>
        <v>0</v>
      </c>
      <c r="I266" s="286">
        <v>0</v>
      </c>
      <c r="J266" s="286">
        <v>0</v>
      </c>
      <c r="K266" s="286">
        <v>0</v>
      </c>
      <c r="L266" s="288">
        <v>0</v>
      </c>
      <c r="M266" s="285">
        <f t="shared" si="148"/>
        <v>0</v>
      </c>
      <c r="N266" s="286">
        <v>0</v>
      </c>
      <c r="O266" s="286">
        <v>0</v>
      </c>
      <c r="P266" s="286">
        <v>0</v>
      </c>
      <c r="Q266" s="288">
        <v>0</v>
      </c>
      <c r="R266" s="289"/>
      <c r="S266" s="531"/>
    </row>
    <row r="267" spans="1:20" ht="30.75" customHeight="1" thickBot="1" x14ac:dyDescent="0.3">
      <c r="A267" s="516">
        <v>9</v>
      </c>
      <c r="B267" s="517" t="s">
        <v>228</v>
      </c>
      <c r="C267" s="518">
        <f>D267+E267+F267+G267</f>
        <v>76.5</v>
      </c>
      <c r="D267" s="485">
        <v>0</v>
      </c>
      <c r="E267" s="485">
        <v>76.5</v>
      </c>
      <c r="F267" s="485">
        <v>0</v>
      </c>
      <c r="G267" s="486">
        <v>0</v>
      </c>
      <c r="H267" s="516">
        <f>I267+J267+K267+L267</f>
        <v>76.5</v>
      </c>
      <c r="I267" s="485">
        <v>0</v>
      </c>
      <c r="J267" s="485">
        <v>76.5</v>
      </c>
      <c r="K267" s="485">
        <v>0</v>
      </c>
      <c r="L267" s="486">
        <v>0</v>
      </c>
      <c r="M267" s="516">
        <f>N267+O267+P267+Q267</f>
        <v>76.5</v>
      </c>
      <c r="N267" s="485">
        <v>0</v>
      </c>
      <c r="O267" s="485">
        <v>76.5</v>
      </c>
      <c r="P267" s="485">
        <v>0</v>
      </c>
      <c r="Q267" s="486">
        <v>0</v>
      </c>
      <c r="R267" s="487"/>
      <c r="S267" s="531"/>
    </row>
    <row r="268" spans="1:20" ht="31.5" customHeight="1" thickBot="1" x14ac:dyDescent="0.3">
      <c r="A268" s="509"/>
      <c r="B268" s="510" t="s">
        <v>102</v>
      </c>
      <c r="C268" s="511">
        <f>D268+E268+F268+G268</f>
        <v>81373.899999999994</v>
      </c>
      <c r="D268" s="512">
        <f>D247+D258</f>
        <v>7616.7</v>
      </c>
      <c r="E268" s="512">
        <f>E247+E258</f>
        <v>73757.2</v>
      </c>
      <c r="F268" s="512">
        <f>F247+F258</f>
        <v>0</v>
      </c>
      <c r="G268" s="513">
        <f>G247+G258</f>
        <v>0</v>
      </c>
      <c r="H268" s="512">
        <f>I268+J268+K268+L268</f>
        <v>81373.899999999994</v>
      </c>
      <c r="I268" s="512">
        <f>I267+I266+I265+I264+I263+I262+I261+I260+I259+I257+I256+I255+I254+I253+I252+I251+I250+I249+I248</f>
        <v>7616.7000000000007</v>
      </c>
      <c r="J268" s="512">
        <f>J247+J258</f>
        <v>73757.2</v>
      </c>
      <c r="K268" s="512">
        <f>K247+K258</f>
        <v>0</v>
      </c>
      <c r="L268" s="513">
        <f>L247+L258</f>
        <v>0</v>
      </c>
      <c r="M268" s="512">
        <f>N268+O268+P268+Q268</f>
        <v>40654.400000000009</v>
      </c>
      <c r="N268" s="514">
        <f>N247+N258</f>
        <v>7442.8</v>
      </c>
      <c r="O268" s="512">
        <f>O267+O266+O265+O264+O263+O262+O261+O260+O259+O257+O256+O255+O254+O253+O252+O251+O250+O249+O248</f>
        <v>33211.600000000006</v>
      </c>
      <c r="P268" s="512">
        <f>P247+P258</f>
        <v>0</v>
      </c>
      <c r="Q268" s="513">
        <f>Q247+Q258</f>
        <v>0</v>
      </c>
      <c r="R268" s="788">
        <f>M268/C268*100</f>
        <v>49.959999459286095</v>
      </c>
      <c r="S268" s="531"/>
    </row>
    <row r="269" spans="1:20" ht="27.75" customHeight="1" x14ac:dyDescent="0.3">
      <c r="A269" s="1580" t="s">
        <v>365</v>
      </c>
      <c r="B269" s="1581"/>
      <c r="C269" s="1581"/>
      <c r="D269" s="1581"/>
      <c r="E269" s="1581"/>
      <c r="F269" s="1581"/>
      <c r="G269" s="1581"/>
      <c r="H269" s="1581"/>
      <c r="I269" s="1581"/>
      <c r="J269" s="1581"/>
      <c r="K269" s="1581"/>
      <c r="L269" s="1581"/>
      <c r="M269" s="1581"/>
      <c r="N269" s="1581"/>
      <c r="O269" s="1581"/>
      <c r="P269" s="1581"/>
      <c r="Q269" s="1581"/>
      <c r="R269" s="1582"/>
      <c r="S269" s="531"/>
      <c r="T269" t="s">
        <v>372</v>
      </c>
    </row>
    <row r="270" spans="1:20" ht="72.75" x14ac:dyDescent="0.25">
      <c r="A270" s="497">
        <v>1</v>
      </c>
      <c r="B270" s="504" t="s">
        <v>427</v>
      </c>
      <c r="C270" s="780">
        <f>D270</f>
        <v>230</v>
      </c>
      <c r="D270" s="781">
        <v>230</v>
      </c>
      <c r="E270" s="782">
        <v>0</v>
      </c>
      <c r="F270" s="782">
        <v>0</v>
      </c>
      <c r="G270" s="783">
        <v>0</v>
      </c>
      <c r="H270" s="780">
        <f>I270</f>
        <v>230</v>
      </c>
      <c r="I270" s="781">
        <v>230</v>
      </c>
      <c r="J270" s="782">
        <v>0</v>
      </c>
      <c r="K270" s="782">
        <v>0</v>
      </c>
      <c r="L270" s="783">
        <v>0</v>
      </c>
      <c r="M270" s="780">
        <f>N270</f>
        <v>230</v>
      </c>
      <c r="N270" s="781">
        <v>230</v>
      </c>
      <c r="O270" s="782">
        <v>0</v>
      </c>
      <c r="P270" s="784">
        <v>0</v>
      </c>
      <c r="Q270" s="785">
        <v>0</v>
      </c>
      <c r="R270" s="496"/>
      <c r="S270" s="531"/>
    </row>
    <row r="271" spans="1:20" ht="24.75" x14ac:dyDescent="0.25">
      <c r="A271" s="497">
        <v>2</v>
      </c>
      <c r="B271" s="54" t="s">
        <v>261</v>
      </c>
      <c r="C271" s="780">
        <f t="shared" ref="C271:C273" si="149">D271</f>
        <v>20.8</v>
      </c>
      <c r="D271" s="781">
        <v>20.8</v>
      </c>
      <c r="E271" s="782">
        <v>0</v>
      </c>
      <c r="F271" s="782">
        <v>0</v>
      </c>
      <c r="G271" s="783">
        <v>0</v>
      </c>
      <c r="H271" s="780">
        <f t="shared" ref="H271:H273" si="150">I271</f>
        <v>20.8</v>
      </c>
      <c r="I271" s="781">
        <v>20.8</v>
      </c>
      <c r="J271" s="782">
        <v>0</v>
      </c>
      <c r="K271" s="782">
        <v>0</v>
      </c>
      <c r="L271" s="783">
        <v>0</v>
      </c>
      <c r="M271" s="780"/>
      <c r="N271" s="781">
        <v>20.8</v>
      </c>
      <c r="O271" s="782">
        <v>0</v>
      </c>
      <c r="P271" s="784">
        <v>0</v>
      </c>
      <c r="Q271" s="785">
        <v>0</v>
      </c>
      <c r="R271" s="496"/>
      <c r="S271" s="531"/>
    </row>
    <row r="272" spans="1:20" ht="37.5" customHeight="1" x14ac:dyDescent="0.25">
      <c r="A272" s="497">
        <v>10</v>
      </c>
      <c r="B272" s="54" t="s">
        <v>428</v>
      </c>
      <c r="C272" s="780">
        <f t="shared" si="149"/>
        <v>0</v>
      </c>
      <c r="D272" s="781">
        <v>0</v>
      </c>
      <c r="E272" s="782">
        <v>0</v>
      </c>
      <c r="F272" s="782">
        <v>0</v>
      </c>
      <c r="G272" s="783">
        <v>0</v>
      </c>
      <c r="H272" s="780">
        <f t="shared" si="150"/>
        <v>0</v>
      </c>
      <c r="I272" s="781">
        <v>0</v>
      </c>
      <c r="J272" s="782">
        <v>0</v>
      </c>
      <c r="K272" s="782">
        <v>0</v>
      </c>
      <c r="L272" s="783">
        <v>0</v>
      </c>
      <c r="M272" s="780">
        <f>N272</f>
        <v>0</v>
      </c>
      <c r="N272" s="781">
        <v>0</v>
      </c>
      <c r="O272" s="782">
        <v>0</v>
      </c>
      <c r="P272" s="784">
        <v>0</v>
      </c>
      <c r="Q272" s="785">
        <v>0</v>
      </c>
      <c r="R272" s="496"/>
      <c r="S272" s="531"/>
    </row>
    <row r="273" spans="1:20" ht="25.5" thickBot="1" x14ac:dyDescent="0.3">
      <c r="A273" s="497">
        <v>11</v>
      </c>
      <c r="B273" s="504" t="s">
        <v>297</v>
      </c>
      <c r="C273" s="780">
        <f t="shared" si="149"/>
        <v>0</v>
      </c>
      <c r="D273" s="781">
        <v>0</v>
      </c>
      <c r="E273" s="782">
        <v>0</v>
      </c>
      <c r="F273" s="782">
        <v>0</v>
      </c>
      <c r="G273" s="783">
        <v>0</v>
      </c>
      <c r="H273" s="780">
        <f t="shared" si="150"/>
        <v>0</v>
      </c>
      <c r="I273" s="781">
        <v>0</v>
      </c>
      <c r="J273" s="782">
        <v>0</v>
      </c>
      <c r="K273" s="782">
        <v>0</v>
      </c>
      <c r="L273" s="783">
        <v>0</v>
      </c>
      <c r="M273" s="780">
        <f>N273</f>
        <v>0</v>
      </c>
      <c r="N273" s="781">
        <v>0</v>
      </c>
      <c r="O273" s="782">
        <v>0</v>
      </c>
      <c r="P273" s="784">
        <v>0</v>
      </c>
      <c r="Q273" s="783">
        <v>0</v>
      </c>
      <c r="R273" s="496"/>
      <c r="S273" s="531"/>
    </row>
    <row r="274" spans="1:20" ht="16.5" thickBot="1" x14ac:dyDescent="0.3">
      <c r="A274" s="522"/>
      <c r="B274" s="523" t="s">
        <v>102</v>
      </c>
      <c r="C274" s="524">
        <f>D274</f>
        <v>250.8</v>
      </c>
      <c r="D274" s="525">
        <f>SUM(D270:D273)</f>
        <v>250.8</v>
      </c>
      <c r="E274" s="526">
        <f t="shared" ref="E274:G274" si="151">SUM(E270:E273)</f>
        <v>0</v>
      </c>
      <c r="F274" s="526">
        <f t="shared" si="151"/>
        <v>0</v>
      </c>
      <c r="G274" s="527">
        <f t="shared" si="151"/>
        <v>0</v>
      </c>
      <c r="H274" s="524">
        <f>I274</f>
        <v>250.8</v>
      </c>
      <c r="I274" s="525">
        <f t="shared" ref="I274:L274" si="152">SUM(I270:I273)</f>
        <v>250.8</v>
      </c>
      <c r="J274" s="526">
        <f t="shared" si="152"/>
        <v>0</v>
      </c>
      <c r="K274" s="526">
        <f t="shared" si="152"/>
        <v>0</v>
      </c>
      <c r="L274" s="527">
        <f t="shared" si="152"/>
        <v>0</v>
      </c>
      <c r="M274" s="524">
        <f>N274</f>
        <v>250.8</v>
      </c>
      <c r="N274" s="525">
        <f t="shared" ref="N274:Q274" si="153">SUM(N270:N273)</f>
        <v>250.8</v>
      </c>
      <c r="O274" s="526">
        <f t="shared" si="153"/>
        <v>0</v>
      </c>
      <c r="P274" s="526">
        <f t="shared" si="153"/>
        <v>0</v>
      </c>
      <c r="Q274" s="527">
        <f t="shared" si="153"/>
        <v>0</v>
      </c>
      <c r="R274" s="789">
        <f>M274/C274*100</f>
        <v>100</v>
      </c>
      <c r="S274" s="531"/>
    </row>
    <row r="275" spans="1:20" ht="27.75" customHeight="1" x14ac:dyDescent="0.3">
      <c r="A275" s="1583" t="s">
        <v>397</v>
      </c>
      <c r="B275" s="1584"/>
      <c r="C275" s="1584"/>
      <c r="D275" s="1584"/>
      <c r="E275" s="1584"/>
      <c r="F275" s="1584"/>
      <c r="G275" s="1584"/>
      <c r="H275" s="1584"/>
      <c r="I275" s="1584"/>
      <c r="J275" s="1584"/>
      <c r="K275" s="1584"/>
      <c r="L275" s="1584"/>
      <c r="M275" s="1584"/>
      <c r="N275" s="1584"/>
      <c r="O275" s="1584"/>
      <c r="P275" s="1584"/>
      <c r="Q275" s="1584"/>
      <c r="R275" s="1585"/>
      <c r="S275" s="531"/>
      <c r="T275" t="s">
        <v>393</v>
      </c>
    </row>
    <row r="276" spans="1:20" ht="24.75" x14ac:dyDescent="0.25">
      <c r="A276" s="534">
        <v>1</v>
      </c>
      <c r="B276" s="539" t="s">
        <v>263</v>
      </c>
      <c r="C276" s="543">
        <f t="shared" ref="C276:C284" si="154">D276+E276+F276</f>
        <v>6.2</v>
      </c>
      <c r="D276" s="544">
        <f>D277+D278+D279</f>
        <v>6.2</v>
      </c>
      <c r="E276" s="534"/>
      <c r="F276" s="534"/>
      <c r="G276" s="536"/>
      <c r="H276" s="543">
        <f>I276</f>
        <v>6.2</v>
      </c>
      <c r="I276" s="544">
        <f>I277+I278+I279</f>
        <v>6.2</v>
      </c>
      <c r="J276" s="534"/>
      <c r="K276" s="534"/>
      <c r="L276" s="536"/>
      <c r="M276" s="543">
        <f>N276+O276+P276</f>
        <v>6.2</v>
      </c>
      <c r="N276" s="544">
        <f>N277+N278+N279</f>
        <v>6.2</v>
      </c>
      <c r="O276" s="534"/>
      <c r="P276" s="534"/>
      <c r="Q276" s="536"/>
      <c r="R276" s="535"/>
      <c r="S276" s="531"/>
    </row>
    <row r="277" spans="1:20" ht="48.75" x14ac:dyDescent="0.25">
      <c r="A277" s="537" t="s">
        <v>29</v>
      </c>
      <c r="B277" s="538" t="s">
        <v>357</v>
      </c>
      <c r="C277" s="535">
        <f t="shared" si="154"/>
        <v>0</v>
      </c>
      <c r="D277" s="534">
        <v>0</v>
      </c>
      <c r="E277" s="534">
        <v>0</v>
      </c>
      <c r="F277" s="534">
        <v>0</v>
      </c>
      <c r="G277" s="536">
        <v>0</v>
      </c>
      <c r="H277" s="535">
        <f t="shared" ref="H277:H284" si="155">I277+J277+K277</f>
        <v>0</v>
      </c>
      <c r="I277" s="534">
        <v>0</v>
      </c>
      <c r="J277" s="534">
        <v>0</v>
      </c>
      <c r="K277" s="534">
        <v>0</v>
      </c>
      <c r="L277" s="536">
        <v>0</v>
      </c>
      <c r="M277" s="535">
        <f>N277+O277+P277</f>
        <v>0</v>
      </c>
      <c r="N277" s="534">
        <v>0</v>
      </c>
      <c r="O277" s="534">
        <v>0</v>
      </c>
      <c r="P277" s="534">
        <v>0</v>
      </c>
      <c r="Q277" s="536">
        <v>0</v>
      </c>
      <c r="R277" s="535"/>
      <c r="S277" s="531"/>
    </row>
    <row r="278" spans="1:20" ht="72.75" x14ac:dyDescent="0.25">
      <c r="A278" s="537" t="s">
        <v>400</v>
      </c>
      <c r="B278" s="538" t="s">
        <v>264</v>
      </c>
      <c r="C278" s="535">
        <f t="shared" si="154"/>
        <v>0</v>
      </c>
      <c r="D278" s="534">
        <v>0</v>
      </c>
      <c r="E278" s="534">
        <v>0</v>
      </c>
      <c r="F278" s="534">
        <v>0</v>
      </c>
      <c r="G278" s="536">
        <v>0</v>
      </c>
      <c r="H278" s="535">
        <f t="shared" si="155"/>
        <v>0</v>
      </c>
      <c r="I278" s="534">
        <v>0</v>
      </c>
      <c r="J278" s="534">
        <v>0</v>
      </c>
      <c r="K278" s="534">
        <v>0</v>
      </c>
      <c r="L278" s="536">
        <v>0</v>
      </c>
      <c r="M278" s="535">
        <f>N278+O278+P278</f>
        <v>0</v>
      </c>
      <c r="N278" s="534">
        <v>0</v>
      </c>
      <c r="O278" s="534">
        <v>0</v>
      </c>
      <c r="P278" s="534">
        <v>0</v>
      </c>
      <c r="Q278" s="536">
        <v>0</v>
      </c>
      <c r="R278" s="535"/>
      <c r="S278" s="531"/>
    </row>
    <row r="279" spans="1:20" ht="50.25" customHeight="1" x14ac:dyDescent="0.25">
      <c r="A279" s="534"/>
      <c r="B279" s="538" t="s">
        <v>302</v>
      </c>
      <c r="C279" s="535">
        <f t="shared" si="154"/>
        <v>6.2</v>
      </c>
      <c r="D279" s="534">
        <v>6.2</v>
      </c>
      <c r="E279" s="534">
        <v>0</v>
      </c>
      <c r="F279" s="534">
        <v>0</v>
      </c>
      <c r="G279" s="536">
        <v>0</v>
      </c>
      <c r="H279" s="535">
        <f t="shared" si="155"/>
        <v>6.2</v>
      </c>
      <c r="I279" s="534">
        <v>6.2</v>
      </c>
      <c r="J279" s="534">
        <v>0</v>
      </c>
      <c r="K279" s="534">
        <v>0</v>
      </c>
      <c r="L279" s="536">
        <v>0</v>
      </c>
      <c r="M279" s="535">
        <f>N279+O279+P279</f>
        <v>6.2</v>
      </c>
      <c r="N279" s="534">
        <v>6.2</v>
      </c>
      <c r="O279" s="534">
        <v>0</v>
      </c>
      <c r="P279" s="534">
        <v>0</v>
      </c>
      <c r="Q279" s="536">
        <v>0</v>
      </c>
      <c r="R279" s="535"/>
      <c r="S279" s="531"/>
    </row>
    <row r="280" spans="1:20" ht="60.75" customHeight="1" x14ac:dyDescent="0.25">
      <c r="A280" s="534">
        <v>2</v>
      </c>
      <c r="B280" s="539" t="s">
        <v>396</v>
      </c>
      <c r="C280" s="545">
        <f t="shared" si="154"/>
        <v>3036.1</v>
      </c>
      <c r="D280" s="546">
        <f>D281+D282+D283+D284</f>
        <v>3036.1</v>
      </c>
      <c r="E280" s="541">
        <f t="shared" ref="E280:G280" si="156">E281+E282+E283+E284</f>
        <v>0</v>
      </c>
      <c r="F280" s="541">
        <f t="shared" si="156"/>
        <v>0</v>
      </c>
      <c r="G280" s="542">
        <f t="shared" si="156"/>
        <v>0</v>
      </c>
      <c r="H280" s="545">
        <f t="shared" si="155"/>
        <v>3036.1</v>
      </c>
      <c r="I280" s="546">
        <f>I281+I282+I283+I284</f>
        <v>3036.1</v>
      </c>
      <c r="J280" s="541">
        <f t="shared" ref="J280:L280" si="157">J281+J282+J283+J284</f>
        <v>0</v>
      </c>
      <c r="K280" s="541">
        <f t="shared" si="157"/>
        <v>0</v>
      </c>
      <c r="L280" s="542">
        <f t="shared" si="157"/>
        <v>0</v>
      </c>
      <c r="M280" s="545">
        <f>N280+O280+P280</f>
        <v>2989.2599999999998</v>
      </c>
      <c r="N280" s="546">
        <f>N281+N282+N283+N284</f>
        <v>2989.2599999999998</v>
      </c>
      <c r="O280" s="534">
        <f t="shared" ref="O280:Q280" si="158">O281+O282+O283+O284</f>
        <v>0</v>
      </c>
      <c r="P280" s="534">
        <f t="shared" si="158"/>
        <v>0</v>
      </c>
      <c r="Q280" s="536">
        <f t="shared" si="158"/>
        <v>0</v>
      </c>
      <c r="R280" s="535"/>
      <c r="S280" s="531"/>
    </row>
    <row r="281" spans="1:20" ht="24.75" x14ac:dyDescent="0.25">
      <c r="A281" s="534" t="s">
        <v>34</v>
      </c>
      <c r="B281" s="538" t="s">
        <v>307</v>
      </c>
      <c r="C281" s="540">
        <f t="shared" si="154"/>
        <v>1194</v>
      </c>
      <c r="D281" s="541">
        <v>1194</v>
      </c>
      <c r="E281" s="541">
        <v>0</v>
      </c>
      <c r="F281" s="541">
        <v>0</v>
      </c>
      <c r="G281" s="542">
        <v>0</v>
      </c>
      <c r="H281" s="540">
        <f t="shared" si="155"/>
        <v>1194</v>
      </c>
      <c r="I281" s="541">
        <v>1194</v>
      </c>
      <c r="J281" s="541">
        <v>0</v>
      </c>
      <c r="K281" s="541">
        <v>0</v>
      </c>
      <c r="L281" s="542">
        <v>0</v>
      </c>
      <c r="M281" s="545">
        <f t="shared" ref="M281:M284" si="159">N281+O281+P281</f>
        <v>1183.5999999999999</v>
      </c>
      <c r="N281" s="541">
        <v>1183.5999999999999</v>
      </c>
      <c r="O281" s="534">
        <v>0</v>
      </c>
      <c r="P281" s="534">
        <v>0</v>
      </c>
      <c r="Q281" s="536">
        <v>0</v>
      </c>
      <c r="R281" s="535"/>
      <c r="S281" s="531"/>
    </row>
    <row r="282" spans="1:20" ht="36.75" x14ac:dyDescent="0.25">
      <c r="A282" s="534" t="s">
        <v>115</v>
      </c>
      <c r="B282" s="538" t="s">
        <v>308</v>
      </c>
      <c r="C282" s="540">
        <f t="shared" si="154"/>
        <v>330.4</v>
      </c>
      <c r="D282" s="541">
        <v>330.4</v>
      </c>
      <c r="E282" s="541">
        <v>0</v>
      </c>
      <c r="F282" s="541">
        <v>0</v>
      </c>
      <c r="G282" s="542">
        <v>0</v>
      </c>
      <c r="H282" s="540">
        <f t="shared" si="155"/>
        <v>330.4</v>
      </c>
      <c r="I282" s="541">
        <v>330.4</v>
      </c>
      <c r="J282" s="541">
        <v>0</v>
      </c>
      <c r="K282" s="541">
        <v>0</v>
      </c>
      <c r="L282" s="542">
        <v>0</v>
      </c>
      <c r="M282" s="545">
        <f t="shared" si="159"/>
        <v>316.39999999999998</v>
      </c>
      <c r="N282" s="541">
        <v>316.39999999999998</v>
      </c>
      <c r="O282" s="534">
        <v>0</v>
      </c>
      <c r="P282" s="534">
        <v>0</v>
      </c>
      <c r="Q282" s="536">
        <v>0</v>
      </c>
      <c r="R282" s="535"/>
      <c r="S282" s="531"/>
    </row>
    <row r="283" spans="1:20" ht="24.75" x14ac:dyDescent="0.25">
      <c r="A283" s="534" t="s">
        <v>116</v>
      </c>
      <c r="B283" s="538" t="s">
        <v>369</v>
      </c>
      <c r="C283" s="540">
        <f t="shared" si="154"/>
        <v>621.76</v>
      </c>
      <c r="D283" s="541">
        <v>621.76</v>
      </c>
      <c r="E283" s="541">
        <v>0</v>
      </c>
      <c r="F283" s="541">
        <v>0</v>
      </c>
      <c r="G283" s="542">
        <v>0</v>
      </c>
      <c r="H283" s="540">
        <f t="shared" si="155"/>
        <v>621.76</v>
      </c>
      <c r="I283" s="541">
        <v>621.76</v>
      </c>
      <c r="J283" s="541">
        <v>0</v>
      </c>
      <c r="K283" s="541">
        <v>0</v>
      </c>
      <c r="L283" s="542">
        <v>0</v>
      </c>
      <c r="M283" s="545">
        <f t="shared" si="159"/>
        <v>613.62</v>
      </c>
      <c r="N283" s="541">
        <v>613.62</v>
      </c>
      <c r="O283" s="534">
        <v>0</v>
      </c>
      <c r="P283" s="534">
        <v>0</v>
      </c>
      <c r="Q283" s="536">
        <v>0</v>
      </c>
      <c r="R283" s="535"/>
      <c r="S283" s="531"/>
    </row>
    <row r="284" spans="1:20" ht="24.75" x14ac:dyDescent="0.25">
      <c r="A284" s="534" t="s">
        <v>117</v>
      </c>
      <c r="B284" s="538" t="s">
        <v>310</v>
      </c>
      <c r="C284" s="540">
        <f t="shared" si="154"/>
        <v>889.94</v>
      </c>
      <c r="D284" s="541">
        <v>889.94</v>
      </c>
      <c r="E284" s="541">
        <v>0</v>
      </c>
      <c r="F284" s="541">
        <v>0</v>
      </c>
      <c r="G284" s="542">
        <v>0</v>
      </c>
      <c r="H284" s="540">
        <f t="shared" si="155"/>
        <v>889.94</v>
      </c>
      <c r="I284" s="541">
        <v>889.94</v>
      </c>
      <c r="J284" s="541">
        <v>0</v>
      </c>
      <c r="K284" s="541">
        <v>0</v>
      </c>
      <c r="L284" s="542">
        <v>0</v>
      </c>
      <c r="M284" s="545">
        <f t="shared" si="159"/>
        <v>875.64</v>
      </c>
      <c r="N284" s="541">
        <v>875.64</v>
      </c>
      <c r="O284" s="534">
        <v>0</v>
      </c>
      <c r="P284" s="534">
        <v>0</v>
      </c>
      <c r="Q284" s="536">
        <v>0</v>
      </c>
      <c r="R284" s="535"/>
      <c r="S284" s="531"/>
    </row>
    <row r="285" spans="1:20" ht="48.75" x14ac:dyDescent="0.25">
      <c r="A285" s="534">
        <v>3</v>
      </c>
      <c r="B285" s="539" t="s">
        <v>265</v>
      </c>
      <c r="C285" s="545">
        <f>D285</f>
        <v>15</v>
      </c>
      <c r="D285" s="546">
        <f>D286</f>
        <v>15</v>
      </c>
      <c r="E285" s="541">
        <f t="shared" ref="E285:G285" si="160">E286</f>
        <v>0</v>
      </c>
      <c r="F285" s="541">
        <f t="shared" si="160"/>
        <v>0</v>
      </c>
      <c r="G285" s="542">
        <f t="shared" si="160"/>
        <v>0</v>
      </c>
      <c r="H285" s="545">
        <f>I285</f>
        <v>15</v>
      </c>
      <c r="I285" s="546">
        <f>I286</f>
        <v>15</v>
      </c>
      <c r="J285" s="541">
        <f t="shared" ref="J285:L285" si="161">J286</f>
        <v>0</v>
      </c>
      <c r="K285" s="541">
        <f t="shared" si="161"/>
        <v>0</v>
      </c>
      <c r="L285" s="542">
        <f t="shared" si="161"/>
        <v>0</v>
      </c>
      <c r="M285" s="545">
        <f>N285</f>
        <v>15</v>
      </c>
      <c r="N285" s="546">
        <f>N286</f>
        <v>15</v>
      </c>
      <c r="O285" s="534">
        <f t="shared" ref="O285:Q285" si="162">O286</f>
        <v>0</v>
      </c>
      <c r="P285" s="534">
        <f t="shared" si="162"/>
        <v>0</v>
      </c>
      <c r="Q285" s="536">
        <f t="shared" si="162"/>
        <v>0</v>
      </c>
      <c r="R285" s="535"/>
      <c r="S285" s="531"/>
    </row>
    <row r="286" spans="1:20" ht="48.75" x14ac:dyDescent="0.25">
      <c r="A286" s="534"/>
      <c r="B286" s="538" t="s">
        <v>271</v>
      </c>
      <c r="C286" s="540">
        <f>D286</f>
        <v>15</v>
      </c>
      <c r="D286" s="541">
        <v>15</v>
      </c>
      <c r="E286" s="541">
        <v>0</v>
      </c>
      <c r="F286" s="541">
        <v>0</v>
      </c>
      <c r="G286" s="542">
        <v>0</v>
      </c>
      <c r="H286" s="540">
        <f>I286</f>
        <v>15</v>
      </c>
      <c r="I286" s="541">
        <v>15</v>
      </c>
      <c r="J286" s="541">
        <v>0</v>
      </c>
      <c r="K286" s="541">
        <v>0</v>
      </c>
      <c r="L286" s="542">
        <v>0</v>
      </c>
      <c r="M286" s="540">
        <f>N286</f>
        <v>15</v>
      </c>
      <c r="N286" s="541">
        <v>15</v>
      </c>
      <c r="O286" s="534">
        <v>0</v>
      </c>
      <c r="P286" s="534">
        <v>0</v>
      </c>
      <c r="Q286" s="536">
        <v>0</v>
      </c>
      <c r="R286" s="535"/>
      <c r="S286" s="531"/>
    </row>
    <row r="287" spans="1:20" ht="16.5" thickBot="1" x14ac:dyDescent="0.3">
      <c r="A287" s="613"/>
      <c r="B287" s="614" t="s">
        <v>102</v>
      </c>
      <c r="C287" s="615">
        <f>D287+E287+F287</f>
        <v>3057.2999999999997</v>
      </c>
      <c r="D287" s="615">
        <f>D276+D280+D285</f>
        <v>3057.2999999999997</v>
      </c>
      <c r="E287" s="615">
        <f>E280+E285+E286</f>
        <v>0</v>
      </c>
      <c r="F287" s="615">
        <f>F280+F285+F286</f>
        <v>0</v>
      </c>
      <c r="G287" s="616"/>
      <c r="H287" s="615">
        <f>I287+J287+K287</f>
        <v>3057.2999999999997</v>
      </c>
      <c r="I287" s="615">
        <f>I276+I280+I285</f>
        <v>3057.2999999999997</v>
      </c>
      <c r="J287" s="615">
        <f>J280+J285+J286</f>
        <v>0</v>
      </c>
      <c r="K287" s="615">
        <f>K280+K285+K286</f>
        <v>0</v>
      </c>
      <c r="L287" s="616"/>
      <c r="M287" s="615">
        <f>N287+O287+P287</f>
        <v>3010.4599999999996</v>
      </c>
      <c r="N287" s="615">
        <f>N276+N280+N285</f>
        <v>3010.4599999999996</v>
      </c>
      <c r="O287" s="615">
        <f>O280+O285+O286</f>
        <v>0</v>
      </c>
      <c r="P287" s="615">
        <f>P280+P285+P286</f>
        <v>0</v>
      </c>
      <c r="Q287" s="616"/>
      <c r="R287" s="790">
        <f>M287/C287*100</f>
        <v>98.467929218591564</v>
      </c>
      <c r="S287" s="531"/>
    </row>
    <row r="288" spans="1:20" ht="15.75" thickBot="1" x14ac:dyDescent="0.3">
      <c r="A288" s="1586"/>
      <c r="B288" s="1586"/>
      <c r="C288" s="1586"/>
      <c r="D288" s="1586"/>
      <c r="E288" s="1586"/>
      <c r="F288" s="1586"/>
      <c r="G288" s="1586"/>
      <c r="H288" s="1586"/>
      <c r="I288" s="1586"/>
      <c r="J288" s="1586"/>
      <c r="K288" s="1586"/>
      <c r="L288" s="1586"/>
      <c r="M288" s="1586"/>
      <c r="N288" s="1586"/>
      <c r="O288" s="1586"/>
      <c r="P288" s="1586"/>
      <c r="Q288" s="1586"/>
      <c r="R288" s="1586"/>
      <c r="S288" s="531"/>
    </row>
    <row r="289" spans="1:20" ht="25.5" customHeight="1" x14ac:dyDescent="0.3">
      <c r="A289" s="1587" t="s">
        <v>410</v>
      </c>
      <c r="B289" s="1587"/>
      <c r="C289" s="1587"/>
      <c r="D289" s="1587"/>
      <c r="E289" s="1587"/>
      <c r="F289" s="1587"/>
      <c r="G289" s="1587"/>
      <c r="H289" s="1587"/>
      <c r="I289" s="1587"/>
      <c r="J289" s="1587"/>
      <c r="K289" s="1587"/>
      <c r="L289" s="1587"/>
      <c r="M289" s="1587"/>
      <c r="N289" s="1587"/>
      <c r="O289" s="1587"/>
      <c r="P289" s="1587"/>
      <c r="Q289" s="1587"/>
      <c r="R289" s="1587"/>
      <c r="S289" s="531"/>
      <c r="T289" t="s">
        <v>391</v>
      </c>
    </row>
    <row r="290" spans="1:20" ht="24.75" x14ac:dyDescent="0.25">
      <c r="A290" s="286"/>
      <c r="B290" s="498" t="s">
        <v>358</v>
      </c>
      <c r="C290" s="289">
        <f>D290+E290+F290</f>
        <v>1095.28</v>
      </c>
      <c r="D290" s="286">
        <v>209.47</v>
      </c>
      <c r="E290" s="286">
        <v>14.1</v>
      </c>
      <c r="F290" s="286">
        <v>871.71</v>
      </c>
      <c r="G290" s="286">
        <v>0</v>
      </c>
      <c r="H290" s="289">
        <f>I290+J290+K290</f>
        <v>1095.28</v>
      </c>
      <c r="I290" s="286">
        <v>209.47</v>
      </c>
      <c r="J290" s="286">
        <v>14.1</v>
      </c>
      <c r="K290" s="286">
        <v>871.71</v>
      </c>
      <c r="L290" s="286">
        <v>0</v>
      </c>
      <c r="M290" s="289">
        <f>N290+O290+P290</f>
        <v>1095.28</v>
      </c>
      <c r="N290" s="286">
        <v>209.47</v>
      </c>
      <c r="O290" s="286">
        <v>14.1</v>
      </c>
      <c r="P290" s="286">
        <v>871.71</v>
      </c>
      <c r="Q290" s="286">
        <v>0</v>
      </c>
      <c r="R290" s="286"/>
      <c r="S290" s="531"/>
    </row>
    <row r="291" spans="1:20" ht="36.75" x14ac:dyDescent="0.25">
      <c r="A291" s="521"/>
      <c r="B291" s="498" t="s">
        <v>359</v>
      </c>
      <c r="C291" s="520">
        <f>D291+E291+F291</f>
        <v>1519.24</v>
      </c>
      <c r="D291" s="521">
        <v>290.52999999999997</v>
      </c>
      <c r="E291" s="521">
        <v>28.2</v>
      </c>
      <c r="F291" s="521">
        <v>1200.51</v>
      </c>
      <c r="G291" s="519">
        <v>0</v>
      </c>
      <c r="H291" s="520">
        <f>I291+J291+K291</f>
        <v>1519.24</v>
      </c>
      <c r="I291" s="521">
        <v>290.52999999999997</v>
      </c>
      <c r="J291" s="521">
        <v>28.2</v>
      </c>
      <c r="K291" s="521">
        <v>1200.51</v>
      </c>
      <c r="L291" s="519">
        <v>0</v>
      </c>
      <c r="M291" s="520">
        <f>N291+O291+P291</f>
        <v>1519.24</v>
      </c>
      <c r="N291" s="521">
        <v>290.52999999999997</v>
      </c>
      <c r="O291" s="521">
        <v>28.2</v>
      </c>
      <c r="P291" s="521">
        <v>1200.51</v>
      </c>
      <c r="Q291" s="519">
        <v>0</v>
      </c>
      <c r="R291" s="520"/>
      <c r="S291" s="531"/>
    </row>
    <row r="292" spans="1:20" ht="15.75" x14ac:dyDescent="0.25">
      <c r="A292" s="482"/>
      <c r="B292" s="483" t="s">
        <v>102</v>
      </c>
      <c r="C292" s="503">
        <f>D292+E292+F292</f>
        <v>2614.5200000000004</v>
      </c>
      <c r="D292" s="503">
        <f>D290+D291</f>
        <v>500</v>
      </c>
      <c r="E292" s="503">
        <f>E290+E291</f>
        <v>42.3</v>
      </c>
      <c r="F292" s="503">
        <f>F290+F291</f>
        <v>2072.2200000000003</v>
      </c>
      <c r="G292" s="484">
        <f>G290+G291</f>
        <v>0</v>
      </c>
      <c r="H292" s="503">
        <f>I292+J292+K292</f>
        <v>2614.5200000000004</v>
      </c>
      <c r="I292" s="503">
        <f>I290+I291</f>
        <v>500</v>
      </c>
      <c r="J292" s="503">
        <f>J290+J291</f>
        <v>42.3</v>
      </c>
      <c r="K292" s="503">
        <f>K290+K291</f>
        <v>2072.2200000000003</v>
      </c>
      <c r="L292" s="484">
        <f>L290+L291</f>
        <v>0</v>
      </c>
      <c r="M292" s="503">
        <f>N292+O292+P292</f>
        <v>2614.5200000000004</v>
      </c>
      <c r="N292" s="503">
        <f>N290+N291</f>
        <v>500</v>
      </c>
      <c r="O292" s="503">
        <f>O290+O291</f>
        <v>42.3</v>
      </c>
      <c r="P292" s="503">
        <f>P290+P291</f>
        <v>2072.2200000000003</v>
      </c>
      <c r="Q292" s="484">
        <f>Q290+Q291</f>
        <v>0</v>
      </c>
      <c r="R292" s="791">
        <f>M292/C292*100</f>
        <v>100</v>
      </c>
      <c r="S292" s="531"/>
    </row>
    <row r="293" spans="1:20" ht="23.25" customHeight="1" x14ac:dyDescent="0.3">
      <c r="A293" s="1583" t="s">
        <v>411</v>
      </c>
      <c r="B293" s="1584"/>
      <c r="C293" s="1584"/>
      <c r="D293" s="1584"/>
      <c r="E293" s="1584"/>
      <c r="F293" s="1584"/>
      <c r="G293" s="1584"/>
      <c r="H293" s="1584"/>
      <c r="I293" s="1584"/>
      <c r="J293" s="1584"/>
      <c r="K293" s="1584"/>
      <c r="L293" s="1584"/>
      <c r="M293" s="1584"/>
      <c r="N293" s="1584"/>
      <c r="O293" s="1584"/>
      <c r="P293" s="1584"/>
      <c r="Q293" s="1584"/>
      <c r="R293" s="1585"/>
      <c r="S293" s="531"/>
      <c r="T293" t="s">
        <v>394</v>
      </c>
    </row>
    <row r="294" spans="1:20" ht="48.75" x14ac:dyDescent="0.25">
      <c r="A294" s="618"/>
      <c r="B294" s="621" t="s">
        <v>290</v>
      </c>
      <c r="C294" s="540">
        <f t="shared" ref="C294" si="163">D294</f>
        <v>0</v>
      </c>
      <c r="D294" s="758">
        <v>0</v>
      </c>
      <c r="E294" s="758">
        <v>0</v>
      </c>
      <c r="F294" s="758">
        <v>0</v>
      </c>
      <c r="G294" s="759">
        <v>0</v>
      </c>
      <c r="H294" s="540">
        <f t="shared" ref="H294" si="164">I294</f>
        <v>0</v>
      </c>
      <c r="I294" s="758">
        <v>0</v>
      </c>
      <c r="J294" s="758">
        <v>0</v>
      </c>
      <c r="K294" s="758">
        <v>0</v>
      </c>
      <c r="L294" s="759">
        <v>0</v>
      </c>
      <c r="M294" s="540">
        <f t="shared" ref="M294" si="165">N294</f>
        <v>0</v>
      </c>
      <c r="N294" s="758">
        <v>0</v>
      </c>
      <c r="O294" s="758">
        <v>0</v>
      </c>
      <c r="P294" s="758">
        <v>0</v>
      </c>
      <c r="Q294" s="759">
        <v>0</v>
      </c>
      <c r="R294" s="620"/>
      <c r="S294" s="531"/>
    </row>
    <row r="295" spans="1:20" ht="60.75" x14ac:dyDescent="0.25">
      <c r="A295" s="623"/>
      <c r="B295" s="624" t="s">
        <v>291</v>
      </c>
      <c r="C295" s="755">
        <f>SUM(D295:G295)</f>
        <v>4932.3</v>
      </c>
      <c r="D295" s="756">
        <v>448.5</v>
      </c>
      <c r="E295" s="756">
        <v>403.5</v>
      </c>
      <c r="F295" s="756">
        <v>4080.3</v>
      </c>
      <c r="G295" s="757">
        <v>0</v>
      </c>
      <c r="H295" s="755">
        <f>SUM(I295:L295)</f>
        <v>4932.3</v>
      </c>
      <c r="I295" s="756">
        <v>448.5</v>
      </c>
      <c r="J295" s="756">
        <v>403.5</v>
      </c>
      <c r="K295" s="756">
        <v>4080.3</v>
      </c>
      <c r="L295" s="757">
        <v>0</v>
      </c>
      <c r="M295" s="755">
        <f>SUM(N295:Q295)</f>
        <v>4932.3</v>
      </c>
      <c r="N295" s="756">
        <v>448.5</v>
      </c>
      <c r="O295" s="756">
        <v>403.5</v>
      </c>
      <c r="P295" s="756">
        <v>4080.3</v>
      </c>
      <c r="Q295" s="757">
        <v>0</v>
      </c>
      <c r="R295" s="628"/>
      <c r="S295" s="531"/>
    </row>
    <row r="296" spans="1:20" ht="15.75" x14ac:dyDescent="0.25">
      <c r="A296" s="482"/>
      <c r="B296" s="483" t="s">
        <v>102</v>
      </c>
      <c r="C296" s="503">
        <f>SUM(C294:C295)</f>
        <v>4932.3</v>
      </c>
      <c r="D296" s="503">
        <f t="shared" ref="D296:Q296" si="166">SUM(D294:D295)</f>
        <v>448.5</v>
      </c>
      <c r="E296" s="503">
        <f t="shared" si="166"/>
        <v>403.5</v>
      </c>
      <c r="F296" s="503">
        <f t="shared" si="166"/>
        <v>4080.3</v>
      </c>
      <c r="G296" s="484">
        <f t="shared" si="166"/>
        <v>0</v>
      </c>
      <c r="H296" s="503">
        <f t="shared" si="166"/>
        <v>4932.3</v>
      </c>
      <c r="I296" s="503">
        <f t="shared" si="166"/>
        <v>448.5</v>
      </c>
      <c r="J296" s="503">
        <f t="shared" si="166"/>
        <v>403.5</v>
      </c>
      <c r="K296" s="503">
        <f t="shared" si="166"/>
        <v>4080.3</v>
      </c>
      <c r="L296" s="484">
        <f t="shared" si="166"/>
        <v>0</v>
      </c>
      <c r="M296" s="503">
        <f t="shared" si="166"/>
        <v>4932.3</v>
      </c>
      <c r="N296" s="503">
        <f t="shared" si="166"/>
        <v>448.5</v>
      </c>
      <c r="O296" s="503">
        <f t="shared" si="166"/>
        <v>403.5</v>
      </c>
      <c r="P296" s="503">
        <f t="shared" si="166"/>
        <v>4080.3</v>
      </c>
      <c r="Q296" s="484">
        <f t="shared" si="166"/>
        <v>0</v>
      </c>
      <c r="R296" s="791">
        <f>M296/C296*100</f>
        <v>100</v>
      </c>
      <c r="S296" s="531"/>
    </row>
    <row r="297" spans="1:20" ht="39.75" customHeight="1" x14ac:dyDescent="0.3">
      <c r="A297" s="1574" t="s">
        <v>367</v>
      </c>
      <c r="B297" s="1575"/>
      <c r="C297" s="1575"/>
      <c r="D297" s="1575"/>
      <c r="E297" s="1575"/>
      <c r="F297" s="1575"/>
      <c r="G297" s="1575"/>
      <c r="H297" s="1575"/>
      <c r="I297" s="1575"/>
      <c r="J297" s="1575"/>
      <c r="K297" s="1575"/>
      <c r="L297" s="1575"/>
      <c r="M297" s="1575"/>
      <c r="N297" s="1575"/>
      <c r="O297" s="1575"/>
      <c r="P297" s="1575"/>
      <c r="Q297" s="1575"/>
      <c r="R297" s="1576"/>
      <c r="S297" s="531"/>
      <c r="T297" t="s">
        <v>395</v>
      </c>
    </row>
    <row r="298" spans="1:20" ht="84.75" x14ac:dyDescent="0.25">
      <c r="A298" s="618"/>
      <c r="B298" s="621" t="s">
        <v>360</v>
      </c>
      <c r="C298" s="540">
        <f t="shared" ref="C298" si="167">D298</f>
        <v>16</v>
      </c>
      <c r="D298" s="758">
        <v>16</v>
      </c>
      <c r="E298" s="758">
        <v>0</v>
      </c>
      <c r="F298" s="758">
        <v>0</v>
      </c>
      <c r="G298" s="759">
        <v>0</v>
      </c>
      <c r="H298" s="540">
        <f t="shared" ref="H298" si="168">I298</f>
        <v>16</v>
      </c>
      <c r="I298" s="793">
        <v>16</v>
      </c>
      <c r="J298" s="793">
        <v>0</v>
      </c>
      <c r="K298" s="793">
        <v>0</v>
      </c>
      <c r="L298" s="759">
        <v>0</v>
      </c>
      <c r="M298" s="540">
        <f t="shared" ref="M298" si="169">N298</f>
        <v>16</v>
      </c>
      <c r="N298" s="758">
        <v>16</v>
      </c>
      <c r="O298" s="758">
        <v>0</v>
      </c>
      <c r="P298" s="758">
        <v>0</v>
      </c>
      <c r="Q298" s="759">
        <v>0</v>
      </c>
      <c r="R298" s="620"/>
      <c r="S298" s="531"/>
    </row>
    <row r="299" spans="1:20" ht="35.25" customHeight="1" x14ac:dyDescent="0.25">
      <c r="A299" s="482"/>
      <c r="B299" s="483" t="s">
        <v>102</v>
      </c>
      <c r="C299" s="753">
        <f>D299+E299+F299</f>
        <v>16</v>
      </c>
      <c r="D299" s="753">
        <f>SUM(D298)</f>
        <v>16</v>
      </c>
      <c r="E299" s="753">
        <f t="shared" ref="E299:G299" si="170">SUM(E298)</f>
        <v>0</v>
      </c>
      <c r="F299" s="753">
        <f t="shared" si="170"/>
        <v>0</v>
      </c>
      <c r="G299" s="754">
        <f t="shared" si="170"/>
        <v>0</v>
      </c>
      <c r="H299" s="753">
        <f>I299+J299+K299</f>
        <v>16</v>
      </c>
      <c r="I299" s="753">
        <f t="shared" ref="I299:L299" si="171">SUM(I298)</f>
        <v>16</v>
      </c>
      <c r="J299" s="753">
        <f t="shared" si="171"/>
        <v>0</v>
      </c>
      <c r="K299" s="753">
        <f t="shared" si="171"/>
        <v>0</v>
      </c>
      <c r="L299" s="754">
        <f t="shared" si="171"/>
        <v>0</v>
      </c>
      <c r="M299" s="753">
        <f>N299+O299+P299</f>
        <v>16</v>
      </c>
      <c r="N299" s="753">
        <f t="shared" ref="N299:Q299" si="172">SUM(N298)</f>
        <v>16</v>
      </c>
      <c r="O299" s="753">
        <f t="shared" si="172"/>
        <v>0</v>
      </c>
      <c r="P299" s="753">
        <f t="shared" si="172"/>
        <v>0</v>
      </c>
      <c r="Q299" s="754">
        <f t="shared" si="172"/>
        <v>0</v>
      </c>
      <c r="R299" s="791">
        <f>M299/C299*100</f>
        <v>100</v>
      </c>
      <c r="S299" s="531"/>
    </row>
    <row r="300" spans="1:20" ht="42" customHeight="1" x14ac:dyDescent="0.3">
      <c r="A300" s="1574" t="s">
        <v>364</v>
      </c>
      <c r="B300" s="1575"/>
      <c r="C300" s="1575"/>
      <c r="D300" s="1575"/>
      <c r="E300" s="1575"/>
      <c r="F300" s="1575"/>
      <c r="G300" s="1575"/>
      <c r="H300" s="1575"/>
      <c r="I300" s="1575"/>
      <c r="J300" s="1575"/>
      <c r="K300" s="1575"/>
      <c r="L300" s="1575"/>
      <c r="M300" s="1575"/>
      <c r="N300" s="1575"/>
      <c r="O300" s="1575"/>
      <c r="P300" s="1575"/>
      <c r="Q300" s="1575"/>
      <c r="R300" s="1576"/>
      <c r="S300" s="531"/>
      <c r="T300" t="s">
        <v>371</v>
      </c>
    </row>
    <row r="301" spans="1:20" ht="24.75" x14ac:dyDescent="0.25">
      <c r="A301" s="738"/>
      <c r="B301" s="624" t="s">
        <v>361</v>
      </c>
      <c r="C301" s="755">
        <f t="shared" ref="C301:C303" si="173">D301</f>
        <v>0</v>
      </c>
      <c r="D301" s="76">
        <v>0</v>
      </c>
      <c r="E301" s="76">
        <v>0</v>
      </c>
      <c r="F301" s="76">
        <v>0</v>
      </c>
      <c r="G301" s="76">
        <v>0</v>
      </c>
      <c r="H301" s="755">
        <f t="shared" ref="H301" si="174">I301</f>
        <v>0</v>
      </c>
      <c r="I301" s="26">
        <v>0</v>
      </c>
      <c r="J301" s="26">
        <v>0</v>
      </c>
      <c r="K301" s="26">
        <v>0</v>
      </c>
      <c r="L301" s="76">
        <v>0</v>
      </c>
      <c r="M301" s="755">
        <f>N301+O301+P301+Q301</f>
        <v>0</v>
      </c>
      <c r="N301" s="76">
        <v>0</v>
      </c>
      <c r="O301" s="76">
        <v>0</v>
      </c>
      <c r="P301" s="76">
        <v>0</v>
      </c>
      <c r="Q301" s="76">
        <v>0</v>
      </c>
      <c r="R301" s="628"/>
      <c r="S301" s="531"/>
    </row>
    <row r="302" spans="1:20" ht="36.75" x14ac:dyDescent="0.25">
      <c r="A302" s="737"/>
      <c r="B302" s="624" t="s">
        <v>190</v>
      </c>
      <c r="C302" s="755">
        <f t="shared" si="173"/>
        <v>0</v>
      </c>
      <c r="D302" s="76">
        <v>0</v>
      </c>
      <c r="E302" s="76">
        <v>0</v>
      </c>
      <c r="F302" s="76">
        <v>0</v>
      </c>
      <c r="G302" s="76">
        <v>0</v>
      </c>
      <c r="H302" s="755">
        <v>0</v>
      </c>
      <c r="I302" s="26">
        <v>0</v>
      </c>
      <c r="J302" s="26">
        <v>0</v>
      </c>
      <c r="K302" s="26">
        <v>0</v>
      </c>
      <c r="L302" s="76">
        <v>0</v>
      </c>
      <c r="M302" s="755">
        <f t="shared" ref="M302:M303" si="175">N302+O302+P302+Q302</f>
        <v>0</v>
      </c>
      <c r="N302" s="76">
        <v>0</v>
      </c>
      <c r="O302" s="76">
        <v>0</v>
      </c>
      <c r="P302" s="76">
        <v>0</v>
      </c>
      <c r="Q302" s="76">
        <v>0</v>
      </c>
      <c r="R302" s="628"/>
      <c r="S302" s="531"/>
    </row>
    <row r="303" spans="1:20" ht="41.25" customHeight="1" x14ac:dyDescent="0.25">
      <c r="A303" s="737"/>
      <c r="B303" s="624" t="s">
        <v>362</v>
      </c>
      <c r="C303" s="755">
        <f t="shared" si="173"/>
        <v>5</v>
      </c>
      <c r="D303" s="76">
        <v>5</v>
      </c>
      <c r="E303" s="76">
        <v>0</v>
      </c>
      <c r="F303" s="76">
        <v>0</v>
      </c>
      <c r="G303" s="76">
        <v>0</v>
      </c>
      <c r="H303" s="755">
        <v>5</v>
      </c>
      <c r="I303" s="26">
        <v>5</v>
      </c>
      <c r="J303" s="26">
        <v>0</v>
      </c>
      <c r="K303" s="26">
        <v>0</v>
      </c>
      <c r="L303" s="76">
        <v>0</v>
      </c>
      <c r="M303" s="755">
        <f t="shared" si="175"/>
        <v>5</v>
      </c>
      <c r="N303" s="76">
        <v>5</v>
      </c>
      <c r="O303" s="76">
        <v>0</v>
      </c>
      <c r="P303" s="76">
        <v>0</v>
      </c>
      <c r="Q303" s="76">
        <v>0</v>
      </c>
      <c r="R303" s="628"/>
      <c r="S303" s="531"/>
    </row>
    <row r="304" spans="1:20" ht="15.75" x14ac:dyDescent="0.25">
      <c r="A304" s="737"/>
      <c r="B304" s="483" t="s">
        <v>102</v>
      </c>
      <c r="C304" s="761">
        <f>D304+E304+F304</f>
        <v>5</v>
      </c>
      <c r="D304" s="761">
        <f>D303</f>
        <v>5</v>
      </c>
      <c r="E304" s="761">
        <f t="shared" ref="E304:F304" si="176">E303</f>
        <v>0</v>
      </c>
      <c r="F304" s="761">
        <f t="shared" si="176"/>
        <v>0</v>
      </c>
      <c r="G304" s="761">
        <v>0</v>
      </c>
      <c r="H304" s="761">
        <f>I304+J304+K304</f>
        <v>5</v>
      </c>
      <c r="I304" s="761">
        <f>I301+I302+I303</f>
        <v>5</v>
      </c>
      <c r="J304" s="761">
        <f t="shared" ref="J304:K304" si="177">J301+J302+J303</f>
        <v>0</v>
      </c>
      <c r="K304" s="761">
        <f t="shared" si="177"/>
        <v>0</v>
      </c>
      <c r="L304" s="761">
        <v>0</v>
      </c>
      <c r="M304" s="761">
        <f>N304+O304+P304</f>
        <v>5</v>
      </c>
      <c r="N304" s="761">
        <f>N301+N302+N303</f>
        <v>5</v>
      </c>
      <c r="O304" s="761">
        <f t="shared" ref="O304:P304" si="178">O301+O302+O303</f>
        <v>0</v>
      </c>
      <c r="P304" s="761">
        <f t="shared" si="178"/>
        <v>0</v>
      </c>
      <c r="Q304" s="761">
        <v>0</v>
      </c>
      <c r="R304" s="501">
        <f>M304/C304*100</f>
        <v>100</v>
      </c>
      <c r="S304" s="531"/>
    </row>
    <row r="305" spans="1:19" ht="15.75" x14ac:dyDescent="0.25">
      <c r="A305" s="629"/>
      <c r="B305" s="630" t="s">
        <v>158</v>
      </c>
      <c r="C305" s="631">
        <f>SUM(D305:G305)</f>
        <v>311849.90999999997</v>
      </c>
      <c r="D305" s="631">
        <f>D18+D104+D135+D140+D145+D148+D185+D223+D228+D240+D245+D268+D274+D287+D292+D296+D299+D304</f>
        <v>231209.68999999997</v>
      </c>
      <c r="E305" s="631">
        <f>E18+E104+E135+E140+E145+E148+E185+E223+E228+E240+E245+E268+E274+E287+E292+E296+E299+E304</f>
        <v>74228.600000000006</v>
      </c>
      <c r="F305" s="631">
        <f>F18+F104+F135+F140+F145+F148+F185+F223+F228+F240+F245+F268+F274+F287+F292+F296+F299+F304</f>
        <v>6411.6200000000008</v>
      </c>
      <c r="G305" s="631">
        <f>G18+G104+G135+G140+G145+G148+G185+G223+G228+G240+G245+G268+G274+G287+G292+G296+G299+G304</f>
        <v>0</v>
      </c>
      <c r="H305" s="631">
        <f>SUM(I305:L305)</f>
        <v>311849.90999999997</v>
      </c>
      <c r="I305" s="631">
        <f>I18+I104+I135+I140+I145+I148+I185+I223+I228+I240+I245+I268+I274+I287+I292+I296+I299+I304</f>
        <v>231209.68999999997</v>
      </c>
      <c r="J305" s="631">
        <f>J18+J104+J135+J140+J145+J148+J185+J223+J228+J240+J245+J268+J274+J287+J292+J296+J299+J304</f>
        <v>74228.600000000006</v>
      </c>
      <c r="K305" s="631">
        <f>K18+K104+K135+K140+K145+K148+K185+K223+K228+K240+K245+K268+K274+K287+K292+K296+K299+K304</f>
        <v>6411.6200000000008</v>
      </c>
      <c r="L305" s="631">
        <f>L18+L104+L135+L140+L145+L148+L185+L223+L228+L240+L245+L268+L274+L287+L292+L296+L299+L304</f>
        <v>0</v>
      </c>
      <c r="M305" s="631">
        <f>SUM(N305:Q305)</f>
        <v>269819.16000000003</v>
      </c>
      <c r="N305" s="631">
        <f>N18+N104+N135+N140+N145+N148+N185+N223+N228+N240+N245+N268+N274+N287+N292+N296+N299+N304</f>
        <v>229866.93999999997</v>
      </c>
      <c r="O305" s="631">
        <f>O18+O104+O135+O140+O145+O148+O185+O223+O228+O240+O245+O268+O274+O287+O292+O296+O299+O304</f>
        <v>33670.200000000012</v>
      </c>
      <c r="P305" s="631">
        <f>P18+P104+P135+P140+P145+P148+P185+P223+P228+P240+P245+P268+P274+P287+P292+P296+P299+P304</f>
        <v>6282.02</v>
      </c>
      <c r="Q305" s="631">
        <f>Q18+Q104+Q135+Q140+Q145+Q148+Q185+Q223+Q228+Q240+Q245+Q268+Q274+Q287+Q292+Q296+Q299+Q304</f>
        <v>0</v>
      </c>
      <c r="R305" s="660">
        <f>M305/C305*100</f>
        <v>86.522122132406594</v>
      </c>
      <c r="S305" s="531"/>
    </row>
    <row r="306" spans="1:19" ht="20.25" x14ac:dyDescent="0.3">
      <c r="C306" s="635"/>
      <c r="D306" s="622"/>
      <c r="E306" s="622"/>
      <c r="F306" s="622"/>
      <c r="G306" s="622"/>
      <c r="H306" s="622"/>
      <c r="I306" s="622"/>
      <c r="J306" s="622"/>
      <c r="K306" s="622"/>
      <c r="L306" s="622"/>
      <c r="M306" s="622"/>
      <c r="N306" s="622"/>
      <c r="O306" s="622"/>
      <c r="P306" s="622"/>
      <c r="Q306" s="622"/>
      <c r="R306" s="622"/>
      <c r="S306" s="531"/>
    </row>
    <row r="307" spans="1:19" x14ac:dyDescent="0.25">
      <c r="C307" s="479">
        <f>D305+E305+F305+G305</f>
        <v>311849.90999999997</v>
      </c>
      <c r="H307" s="479">
        <f>I305+J305+K305+L305</f>
        <v>311849.90999999997</v>
      </c>
      <c r="M307" s="479">
        <f>N305+O305+P305+Q305</f>
        <v>269819.16000000003</v>
      </c>
    </row>
  </sheetData>
  <mergeCells count="30"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H3:I3"/>
    <mergeCell ref="A241:R241"/>
    <mergeCell ref="A8:R8"/>
    <mergeCell ref="A9:A13"/>
    <mergeCell ref="A19:R19"/>
    <mergeCell ref="A105:R105"/>
    <mergeCell ref="A136:R136"/>
    <mergeCell ref="A141:R141"/>
    <mergeCell ref="A146:R146"/>
    <mergeCell ref="A149:R149"/>
    <mergeCell ref="A186:R186"/>
    <mergeCell ref="A224:R224"/>
    <mergeCell ref="A229:R229"/>
    <mergeCell ref="A297:R297"/>
    <mergeCell ref="A300:R300"/>
    <mergeCell ref="A246:R246"/>
    <mergeCell ref="A269:R269"/>
    <mergeCell ref="A275:R275"/>
    <mergeCell ref="A288:R288"/>
    <mergeCell ref="A289:R289"/>
    <mergeCell ref="A293:R293"/>
  </mergeCells>
  <pageMargins left="0.7" right="0.7" top="0.75" bottom="0.75" header="0.3" footer="0.3"/>
  <pageSetup paperSize="9" scale="63" fitToHeight="0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7"/>
  <sheetViews>
    <sheetView view="pageBreakPreview" zoomScale="80" zoomScaleNormal="100" zoomScaleSheetLayoutView="80" workbookViewId="0">
      <pane ySplit="7" topLeftCell="A8" activePane="bottomLeft" state="frozen"/>
      <selection pane="bottomLeft" activeCell="H168" sqref="H168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0.85546875" customWidth="1"/>
    <col min="6" max="6" width="9.42578125" bestFit="1" customWidth="1"/>
    <col min="7" max="7" width="9.28515625" customWidth="1"/>
    <col min="8" max="8" width="13.42578125" customWidth="1"/>
    <col min="9" max="9" width="11.140625" customWidth="1"/>
    <col min="10" max="10" width="11.85546875" customWidth="1"/>
    <col min="11" max="11" width="9.42578125" bestFit="1" customWidth="1"/>
    <col min="12" max="12" width="9.28515625" customWidth="1"/>
    <col min="13" max="13" width="12" bestFit="1" customWidth="1"/>
    <col min="14" max="14" width="11.28515625" customWidth="1"/>
    <col min="15" max="15" width="10.7109375" customWidth="1"/>
    <col min="16" max="16" width="9.42578125" bestFit="1" customWidth="1"/>
    <col min="17" max="17" width="9.42578125" customWidth="1"/>
    <col min="18" max="18" width="13.140625" bestFit="1" customWidth="1"/>
    <col min="19" max="19" width="6.28515625" style="531" customWidth="1"/>
  </cols>
  <sheetData>
    <row r="1" spans="1:21" ht="13.5" customHeight="1" x14ac:dyDescent="0.25">
      <c r="A1" s="1535" t="s">
        <v>14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  <c r="R1" s="1535"/>
    </row>
    <row r="2" spans="1:21" ht="12.75" customHeight="1" x14ac:dyDescent="0.25">
      <c r="A2" s="1535" t="s">
        <v>15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  <c r="T2" s="709" t="s">
        <v>317</v>
      </c>
    </row>
    <row r="3" spans="1:21" ht="12.75" customHeight="1" x14ac:dyDescent="0.25">
      <c r="A3" s="707"/>
      <c r="B3" s="707"/>
      <c r="C3" s="707"/>
      <c r="D3" s="707"/>
      <c r="E3" s="707"/>
      <c r="F3" s="707"/>
      <c r="G3" s="707"/>
      <c r="H3" s="707" t="s">
        <v>316</v>
      </c>
      <c r="I3" s="707"/>
      <c r="J3" s="707"/>
      <c r="K3" s="707"/>
      <c r="L3" s="707"/>
      <c r="M3" s="707"/>
      <c r="N3" s="707"/>
      <c r="O3" s="707"/>
      <c r="P3" s="707"/>
      <c r="Q3" s="707"/>
      <c r="R3" s="707"/>
    </row>
    <row r="4" spans="1:21" ht="6.75" customHeight="1" x14ac:dyDescent="0.25"/>
    <row r="5" spans="1:21" ht="17.25" customHeight="1" thickBot="1" x14ac:dyDescent="0.3">
      <c r="A5" s="1603" t="s">
        <v>0</v>
      </c>
      <c r="B5" s="293" t="s">
        <v>1</v>
      </c>
      <c r="C5" s="1605" t="s">
        <v>4</v>
      </c>
      <c r="D5" s="1605"/>
      <c r="E5" s="1605"/>
      <c r="F5" s="1605"/>
      <c r="G5" s="1605"/>
      <c r="H5" s="1605"/>
      <c r="I5" s="1605"/>
      <c r="J5" s="1605"/>
      <c r="K5" s="1605"/>
      <c r="L5" s="1605"/>
      <c r="M5" s="1606" t="s">
        <v>5</v>
      </c>
      <c r="N5" s="1605"/>
      <c r="O5" s="1605"/>
      <c r="P5" s="1605"/>
      <c r="Q5" s="1605"/>
      <c r="R5" s="1607" t="s">
        <v>13</v>
      </c>
    </row>
    <row r="6" spans="1:21" ht="14.25" customHeight="1" thickBot="1" x14ac:dyDescent="0.3">
      <c r="A6" s="1604"/>
      <c r="B6" s="1" t="s">
        <v>2</v>
      </c>
      <c r="C6" s="1542" t="s">
        <v>6</v>
      </c>
      <c r="D6" s="1543"/>
      <c r="E6" s="1543"/>
      <c r="F6" s="1543"/>
      <c r="G6" s="1544"/>
      <c r="H6" s="1542" t="s">
        <v>7</v>
      </c>
      <c r="I6" s="1543"/>
      <c r="J6" s="1543"/>
      <c r="K6" s="1543"/>
      <c r="L6" s="1539"/>
      <c r="M6" s="88"/>
      <c r="N6" s="1538" t="s">
        <v>9</v>
      </c>
      <c r="O6" s="1538"/>
      <c r="P6" s="1538"/>
      <c r="Q6" s="1538"/>
      <c r="R6" s="1608"/>
    </row>
    <row r="7" spans="1:21" ht="14.25" customHeight="1" thickBot="1" x14ac:dyDescent="0.3">
      <c r="A7" s="1604"/>
      <c r="B7" s="1" t="s">
        <v>3</v>
      </c>
      <c r="C7" s="256" t="s">
        <v>8</v>
      </c>
      <c r="D7" s="294" t="s">
        <v>10</v>
      </c>
      <c r="E7" s="294" t="s">
        <v>11</v>
      </c>
      <c r="F7" s="295" t="s">
        <v>12</v>
      </c>
      <c r="G7" s="296" t="s">
        <v>229</v>
      </c>
      <c r="H7" s="296" t="s">
        <v>8</v>
      </c>
      <c r="I7" s="294" t="s">
        <v>10</v>
      </c>
      <c r="J7" s="294" t="s">
        <v>11</v>
      </c>
      <c r="K7" s="297" t="s">
        <v>12</v>
      </c>
      <c r="L7" s="298" t="s">
        <v>229</v>
      </c>
      <c r="M7" s="296" t="s">
        <v>8</v>
      </c>
      <c r="N7" s="294" t="s">
        <v>10</v>
      </c>
      <c r="O7" s="294" t="s">
        <v>11</v>
      </c>
      <c r="P7" s="297" t="s">
        <v>12</v>
      </c>
      <c r="Q7" s="299" t="s">
        <v>229</v>
      </c>
      <c r="R7" s="1608"/>
      <c r="U7" s="677"/>
    </row>
    <row r="8" spans="1:21" ht="21.75" customHeight="1" x14ac:dyDescent="0.25">
      <c r="A8" s="1631" t="s">
        <v>318</v>
      </c>
      <c r="B8" s="1619"/>
      <c r="C8" s="1619"/>
      <c r="D8" s="1619"/>
      <c r="E8" s="1619"/>
      <c r="F8" s="1619"/>
      <c r="G8" s="1619"/>
      <c r="H8" s="1619"/>
      <c r="I8" s="1619"/>
      <c r="J8" s="1619"/>
      <c r="K8" s="1619"/>
      <c r="L8" s="1619"/>
      <c r="M8" s="1619"/>
      <c r="N8" s="1619"/>
      <c r="O8" s="1619"/>
      <c r="P8" s="1619"/>
      <c r="Q8" s="1619"/>
      <c r="R8" s="1632"/>
    </row>
    <row r="9" spans="1:21" ht="36" x14ac:dyDescent="0.25">
      <c r="A9" s="300"/>
      <c r="B9" s="180" t="s">
        <v>71</v>
      </c>
      <c r="C9" s="181">
        <f>D9+E9+F9</f>
        <v>927.2</v>
      </c>
      <c r="D9" s="130">
        <f>D10+D16+D19+D24+D31+D37</f>
        <v>927.2</v>
      </c>
      <c r="E9" s="101">
        <f>E10+E16+E19+E24+E31+E37</f>
        <v>0</v>
      </c>
      <c r="F9" s="20">
        <f>F10+F16+F19+F24+F31+F37</f>
        <v>0</v>
      </c>
      <c r="G9" s="301"/>
      <c r="H9" s="182">
        <f>I9+J9+K9</f>
        <v>927.2</v>
      </c>
      <c r="I9" s="130">
        <f>I10+I16+I19+I24+I31+I37</f>
        <v>927.2</v>
      </c>
      <c r="J9" s="101">
        <f t="shared" ref="J9:K9" si="0">J10+J16+J19+J24+J31+J37</f>
        <v>0</v>
      </c>
      <c r="K9" s="20">
        <f t="shared" si="0"/>
        <v>0</v>
      </c>
      <c r="L9" s="301"/>
      <c r="M9" s="181">
        <f>N9+O9+P9</f>
        <v>920.7</v>
      </c>
      <c r="N9" s="130">
        <f>N10+N16+N19+N24+N31+N37</f>
        <v>920.7</v>
      </c>
      <c r="O9" s="101">
        <f>O10+O16+O19+O24+O31+O37</f>
        <v>0</v>
      </c>
      <c r="P9" s="20">
        <f>P10+P16+P19+P24+P31+P37</f>
        <v>0</v>
      </c>
      <c r="Q9" s="49"/>
      <c r="R9" s="302">
        <f>M9/C9*100</f>
        <v>99.298964624676444</v>
      </c>
    </row>
    <row r="10" spans="1:21" ht="51.75" customHeight="1" x14ac:dyDescent="0.25">
      <c r="A10" s="673"/>
      <c r="B10" s="674" t="s">
        <v>25</v>
      </c>
      <c r="C10" s="46">
        <f>D10+E10+F10</f>
        <v>114.6</v>
      </c>
      <c r="D10" s="18">
        <f>D11+D12+D13+D14+D15</f>
        <v>114.6</v>
      </c>
      <c r="E10" s="97">
        <f t="shared" ref="E10:F10" si="1">E11+E12+E13+E14+E15</f>
        <v>0</v>
      </c>
      <c r="F10" s="97">
        <f t="shared" si="1"/>
        <v>0</v>
      </c>
      <c r="G10" s="317"/>
      <c r="H10" s="46">
        <f>I10+J10+K10</f>
        <v>114.6</v>
      </c>
      <c r="I10" s="97">
        <f>I11+I12+I13+I14+I15</f>
        <v>114.6</v>
      </c>
      <c r="J10" s="97">
        <f t="shared" ref="J10:K10" si="2">J11+J12+J13+J14+J15</f>
        <v>0</v>
      </c>
      <c r="K10" s="97">
        <f t="shared" si="2"/>
        <v>0</v>
      </c>
      <c r="L10" s="317"/>
      <c r="M10" s="46">
        <f>N10+O10+P10</f>
        <v>114.6</v>
      </c>
      <c r="N10" s="18">
        <f>N11+N12+N13+N14+N15</f>
        <v>114.6</v>
      </c>
      <c r="O10" s="97">
        <f t="shared" ref="O10:P10" si="3">O11+O12+O13+O14+O15</f>
        <v>0</v>
      </c>
      <c r="P10" s="97">
        <f t="shared" si="3"/>
        <v>0</v>
      </c>
      <c r="Q10" s="675"/>
      <c r="R10" s="676">
        <f>M10/C10*100</f>
        <v>100</v>
      </c>
    </row>
    <row r="11" spans="1:21" ht="58.5" customHeight="1" x14ac:dyDescent="0.25">
      <c r="A11" s="309" t="s">
        <v>26</v>
      </c>
      <c r="B11" s="108" t="s">
        <v>20</v>
      </c>
      <c r="C11" s="310">
        <f>D11+E11</f>
        <v>35</v>
      </c>
      <c r="D11" s="28">
        <v>35</v>
      </c>
      <c r="E11" s="28"/>
      <c r="F11" s="28"/>
      <c r="G11" s="311"/>
      <c r="H11" s="312">
        <f t="shared" ref="H11:H15" si="4">I11+J11+K11</f>
        <v>35</v>
      </c>
      <c r="I11" s="28">
        <v>35</v>
      </c>
      <c r="J11" s="28"/>
      <c r="K11" s="28"/>
      <c r="L11" s="311"/>
      <c r="M11" s="310">
        <f>N11+O11</f>
        <v>35</v>
      </c>
      <c r="N11" s="28">
        <v>35</v>
      </c>
      <c r="O11" s="28"/>
      <c r="P11" s="28"/>
      <c r="Q11" s="201"/>
      <c r="R11" s="200"/>
    </row>
    <row r="12" spans="1:21" ht="49.5" customHeight="1" x14ac:dyDescent="0.25">
      <c r="A12" s="6" t="s">
        <v>27</v>
      </c>
      <c r="B12" s="179" t="s">
        <v>21</v>
      </c>
      <c r="C12" s="116">
        <f t="shared" ref="C12:C23" si="5">D12</f>
        <v>41.4</v>
      </c>
      <c r="D12" s="26">
        <v>41.4</v>
      </c>
      <c r="E12" s="26"/>
      <c r="F12" s="26"/>
      <c r="G12" s="314"/>
      <c r="H12" s="197">
        <f t="shared" si="4"/>
        <v>41.4</v>
      </c>
      <c r="I12" s="26">
        <v>41.4</v>
      </c>
      <c r="J12" s="26"/>
      <c r="K12" s="26"/>
      <c r="L12" s="314"/>
      <c r="M12" s="116">
        <f t="shared" ref="M12:M23" si="6">N12</f>
        <v>41.4</v>
      </c>
      <c r="N12" s="26">
        <v>41.4</v>
      </c>
      <c r="O12" s="26"/>
      <c r="P12" s="26"/>
      <c r="Q12" s="52"/>
      <c r="R12" s="31"/>
    </row>
    <row r="13" spans="1:21" ht="24" x14ac:dyDescent="0.25">
      <c r="A13" s="5" t="s">
        <v>28</v>
      </c>
      <c r="B13" s="104" t="s">
        <v>22</v>
      </c>
      <c r="C13" s="116">
        <f t="shared" si="5"/>
        <v>2.8</v>
      </c>
      <c r="D13" s="26">
        <v>2.8</v>
      </c>
      <c r="E13" s="26"/>
      <c r="F13" s="26"/>
      <c r="G13" s="314"/>
      <c r="H13" s="197">
        <f t="shared" si="4"/>
        <v>2.8</v>
      </c>
      <c r="I13" s="26">
        <v>2.8</v>
      </c>
      <c r="J13" s="26"/>
      <c r="K13" s="26"/>
      <c r="L13" s="314"/>
      <c r="M13" s="116">
        <f t="shared" si="6"/>
        <v>2.8</v>
      </c>
      <c r="N13" s="26">
        <v>2.8</v>
      </c>
      <c r="O13" s="26"/>
      <c r="P13" s="26"/>
      <c r="Q13" s="52"/>
      <c r="R13" s="31"/>
    </row>
    <row r="14" spans="1:21" ht="24.75" customHeight="1" x14ac:dyDescent="0.25">
      <c r="A14" s="5" t="s">
        <v>29</v>
      </c>
      <c r="B14" s="104" t="s">
        <v>23</v>
      </c>
      <c r="C14" s="116">
        <f t="shared" si="5"/>
        <v>10</v>
      </c>
      <c r="D14" s="26">
        <v>10</v>
      </c>
      <c r="E14" s="26"/>
      <c r="F14" s="26"/>
      <c r="G14" s="314"/>
      <c r="H14" s="197">
        <f t="shared" si="4"/>
        <v>10</v>
      </c>
      <c r="I14" s="26">
        <v>10</v>
      </c>
      <c r="J14" s="26"/>
      <c r="K14" s="26"/>
      <c r="L14" s="314"/>
      <c r="M14" s="116">
        <f t="shared" si="6"/>
        <v>10</v>
      </c>
      <c r="N14" s="26">
        <v>10</v>
      </c>
      <c r="O14" s="26"/>
      <c r="P14" s="26"/>
      <c r="Q14" s="52"/>
      <c r="R14" s="31"/>
    </row>
    <row r="15" spans="1:21" ht="23.25" customHeight="1" x14ac:dyDescent="0.25">
      <c r="A15" s="5" t="s">
        <v>30</v>
      </c>
      <c r="B15" s="104" t="s">
        <v>24</v>
      </c>
      <c r="C15" s="116">
        <f t="shared" si="5"/>
        <v>25.4</v>
      </c>
      <c r="D15" s="26">
        <v>25.4</v>
      </c>
      <c r="E15" s="26"/>
      <c r="F15" s="26"/>
      <c r="G15" s="314"/>
      <c r="H15" s="197">
        <f t="shared" si="4"/>
        <v>25.4</v>
      </c>
      <c r="I15" s="26">
        <v>25.4</v>
      </c>
      <c r="J15" s="26"/>
      <c r="K15" s="26"/>
      <c r="L15" s="314"/>
      <c r="M15" s="116">
        <f t="shared" si="6"/>
        <v>25.4</v>
      </c>
      <c r="N15" s="26">
        <v>25.4</v>
      </c>
      <c r="O15" s="26"/>
      <c r="P15" s="26"/>
      <c r="Q15" s="52"/>
      <c r="R15" s="31"/>
    </row>
    <row r="16" spans="1:21" ht="36" customHeight="1" x14ac:dyDescent="0.25">
      <c r="A16" s="14"/>
      <c r="B16" s="85" t="s">
        <v>31</v>
      </c>
      <c r="C16" s="46">
        <f t="shared" si="5"/>
        <v>268.60000000000002</v>
      </c>
      <c r="D16" s="18">
        <f>D17+D18</f>
        <v>268.60000000000002</v>
      </c>
      <c r="E16" s="97">
        <f t="shared" ref="E16:F16" si="7">E17+E18</f>
        <v>0</v>
      </c>
      <c r="F16" s="97">
        <f t="shared" si="7"/>
        <v>0</v>
      </c>
      <c r="G16" s="317"/>
      <c r="H16" s="46">
        <f>I16+J16+K16</f>
        <v>268.60000000000002</v>
      </c>
      <c r="I16" s="97">
        <f>I17+I18</f>
        <v>268.60000000000002</v>
      </c>
      <c r="J16" s="97">
        <f t="shared" ref="J16:K16" si="8">J17+J18</f>
        <v>0</v>
      </c>
      <c r="K16" s="97">
        <f t="shared" si="8"/>
        <v>0</v>
      </c>
      <c r="L16" s="317"/>
      <c r="M16" s="46">
        <f t="shared" si="6"/>
        <v>262.10000000000002</v>
      </c>
      <c r="N16" s="18">
        <f>N17+N18</f>
        <v>262.10000000000002</v>
      </c>
      <c r="O16" s="97">
        <f t="shared" ref="O16:P16" si="9">O17+O18</f>
        <v>0</v>
      </c>
      <c r="P16" s="97">
        <f t="shared" si="9"/>
        <v>0</v>
      </c>
      <c r="Q16" s="98"/>
      <c r="R16" s="56">
        <f>M16/C16*100</f>
        <v>97.580044676098282</v>
      </c>
    </row>
    <row r="17" spans="1:18" ht="24" x14ac:dyDescent="0.25">
      <c r="A17" s="9" t="s">
        <v>34</v>
      </c>
      <c r="B17" s="104" t="s">
        <v>32</v>
      </c>
      <c r="C17" s="115">
        <f t="shared" si="5"/>
        <v>0</v>
      </c>
      <c r="D17" s="27">
        <v>0</v>
      </c>
      <c r="E17" s="27"/>
      <c r="F17" s="27"/>
      <c r="G17" s="315"/>
      <c r="H17" s="53">
        <f t="shared" ref="H17:H18" si="10">I17+J17+K17</f>
        <v>0</v>
      </c>
      <c r="I17" s="27">
        <v>0</v>
      </c>
      <c r="J17" s="27"/>
      <c r="K17" s="27"/>
      <c r="L17" s="315"/>
      <c r="M17" s="115">
        <f t="shared" si="6"/>
        <v>0</v>
      </c>
      <c r="N17" s="27">
        <v>0</v>
      </c>
      <c r="O17" s="27"/>
      <c r="P17" s="27"/>
      <c r="Q17" s="52"/>
      <c r="R17" s="31"/>
    </row>
    <row r="18" spans="1:18" ht="25.15" customHeight="1" x14ac:dyDescent="0.25">
      <c r="A18" s="9" t="s">
        <v>115</v>
      </c>
      <c r="B18" s="104" t="s">
        <v>33</v>
      </c>
      <c r="C18" s="115">
        <f t="shared" si="5"/>
        <v>268.60000000000002</v>
      </c>
      <c r="D18" s="27">
        <v>268.60000000000002</v>
      </c>
      <c r="E18" s="27"/>
      <c r="F18" s="27"/>
      <c r="G18" s="315"/>
      <c r="H18" s="53">
        <f t="shared" si="10"/>
        <v>268.60000000000002</v>
      </c>
      <c r="I18" s="27">
        <v>268.60000000000002</v>
      </c>
      <c r="J18" s="27"/>
      <c r="K18" s="27"/>
      <c r="L18" s="315"/>
      <c r="M18" s="115">
        <f t="shared" si="6"/>
        <v>262.10000000000002</v>
      </c>
      <c r="N18" s="27">
        <v>262.10000000000002</v>
      </c>
      <c r="O18" s="27"/>
      <c r="P18" s="27"/>
      <c r="Q18" s="52"/>
      <c r="R18" s="31"/>
    </row>
    <row r="19" spans="1:18" ht="36" customHeight="1" x14ac:dyDescent="0.25">
      <c r="A19" s="15"/>
      <c r="B19" s="105" t="s">
        <v>70</v>
      </c>
      <c r="C19" s="46">
        <f t="shared" si="5"/>
        <v>103.19999999999999</v>
      </c>
      <c r="D19" s="121">
        <f>D20+D21+D22+D23</f>
        <v>103.19999999999999</v>
      </c>
      <c r="E19" s="99">
        <f t="shared" ref="E19:F19" si="11">E20+E21+E22+E23</f>
        <v>0</v>
      </c>
      <c r="F19" s="99">
        <f t="shared" si="11"/>
        <v>0</v>
      </c>
      <c r="G19" s="318"/>
      <c r="H19" s="46">
        <f>I19+J19+K19</f>
        <v>103.19999999999999</v>
      </c>
      <c r="I19" s="99">
        <f>I20+I21+I22+I23</f>
        <v>103.19999999999999</v>
      </c>
      <c r="J19" s="99">
        <f t="shared" ref="J19:K19" si="12">J20+J21+J22+J23</f>
        <v>0</v>
      </c>
      <c r="K19" s="99">
        <f t="shared" si="12"/>
        <v>0</v>
      </c>
      <c r="L19" s="318"/>
      <c r="M19" s="46">
        <f t="shared" si="6"/>
        <v>103.19999999999999</v>
      </c>
      <c r="N19" s="121">
        <f>N20+N21+N22+N23</f>
        <v>103.19999999999999</v>
      </c>
      <c r="O19" s="99">
        <f t="shared" ref="O19:P19" si="13">O20+O21+O22+O23</f>
        <v>0</v>
      </c>
      <c r="P19" s="99">
        <f t="shared" si="13"/>
        <v>0</v>
      </c>
      <c r="Q19" s="98"/>
      <c r="R19" s="56">
        <f>M19/C19*100</f>
        <v>100</v>
      </c>
    </row>
    <row r="20" spans="1:18" ht="51" customHeight="1" x14ac:dyDescent="0.25">
      <c r="A20" s="7" t="s">
        <v>40</v>
      </c>
      <c r="B20" s="104" t="s">
        <v>36</v>
      </c>
      <c r="C20" s="115">
        <f t="shared" si="5"/>
        <v>39.299999999999997</v>
      </c>
      <c r="D20" s="112">
        <v>39.299999999999997</v>
      </c>
      <c r="E20" s="30"/>
      <c r="F20" s="26"/>
      <c r="G20" s="319"/>
      <c r="H20" s="53">
        <f t="shared" ref="H20:H23" si="14">I20+J20+K20</f>
        <v>39.299999999999997</v>
      </c>
      <c r="I20" s="112">
        <v>39.299999999999997</v>
      </c>
      <c r="J20" s="31"/>
      <c r="K20" s="27"/>
      <c r="L20" s="315"/>
      <c r="M20" s="115">
        <f t="shared" si="6"/>
        <v>39.299999999999997</v>
      </c>
      <c r="N20" s="112">
        <v>39.299999999999997</v>
      </c>
      <c r="O20" s="30"/>
      <c r="P20" s="26"/>
      <c r="Q20" s="52"/>
      <c r="R20" s="31"/>
    </row>
    <row r="21" spans="1:18" ht="86.25" customHeight="1" x14ac:dyDescent="0.25">
      <c r="A21" s="8" t="s">
        <v>35</v>
      </c>
      <c r="B21" s="104" t="s">
        <v>37</v>
      </c>
      <c r="C21" s="115">
        <f t="shared" si="5"/>
        <v>9.8000000000000007</v>
      </c>
      <c r="D21" s="112">
        <v>9.8000000000000007</v>
      </c>
      <c r="E21" s="30"/>
      <c r="F21" s="26"/>
      <c r="G21" s="319"/>
      <c r="H21" s="53">
        <f t="shared" si="14"/>
        <v>9.8000000000000007</v>
      </c>
      <c r="I21" s="112">
        <v>9.8000000000000007</v>
      </c>
      <c r="J21" s="31"/>
      <c r="K21" s="27"/>
      <c r="L21" s="315"/>
      <c r="M21" s="115">
        <f t="shared" si="6"/>
        <v>9.8000000000000007</v>
      </c>
      <c r="N21" s="112">
        <v>9.8000000000000007</v>
      </c>
      <c r="O21" s="30"/>
      <c r="P21" s="26"/>
      <c r="Q21" s="52"/>
      <c r="R21" s="31"/>
    </row>
    <row r="22" spans="1:18" ht="28.5" customHeight="1" x14ac:dyDescent="0.25">
      <c r="A22" s="8" t="s">
        <v>41</v>
      </c>
      <c r="B22" s="104" t="s">
        <v>38</v>
      </c>
      <c r="C22" s="115">
        <f t="shared" si="5"/>
        <v>0</v>
      </c>
      <c r="D22" s="112">
        <v>0</v>
      </c>
      <c r="E22" s="30"/>
      <c r="F22" s="26"/>
      <c r="G22" s="319"/>
      <c r="H22" s="53">
        <f t="shared" si="14"/>
        <v>0</v>
      </c>
      <c r="I22" s="112">
        <v>0</v>
      </c>
      <c r="J22" s="31"/>
      <c r="K22" s="27"/>
      <c r="L22" s="315"/>
      <c r="M22" s="115">
        <f t="shared" si="6"/>
        <v>0</v>
      </c>
      <c r="N22" s="112">
        <v>0</v>
      </c>
      <c r="O22" s="30"/>
      <c r="P22" s="26"/>
      <c r="Q22" s="52"/>
      <c r="R22" s="31"/>
    </row>
    <row r="23" spans="1:18" ht="36.75" customHeight="1" x14ac:dyDescent="0.25">
      <c r="A23" s="8" t="s">
        <v>42</v>
      </c>
      <c r="B23" s="104" t="s">
        <v>39</v>
      </c>
      <c r="C23" s="115">
        <f t="shared" si="5"/>
        <v>54.1</v>
      </c>
      <c r="D23" s="112">
        <v>54.1</v>
      </c>
      <c r="E23" s="30"/>
      <c r="F23" s="26"/>
      <c r="G23" s="319"/>
      <c r="H23" s="53">
        <f t="shared" si="14"/>
        <v>54.1</v>
      </c>
      <c r="I23" s="112">
        <v>54.1</v>
      </c>
      <c r="J23" s="31"/>
      <c r="K23" s="27"/>
      <c r="L23" s="315"/>
      <c r="M23" s="115">
        <f t="shared" si="6"/>
        <v>54.1</v>
      </c>
      <c r="N23" s="112">
        <v>54.1</v>
      </c>
      <c r="O23" s="30"/>
      <c r="P23" s="26"/>
      <c r="Q23" s="52"/>
      <c r="R23" s="31"/>
    </row>
    <row r="24" spans="1:18" ht="23.45" customHeight="1" x14ac:dyDescent="0.25">
      <c r="A24" s="16"/>
      <c r="B24" s="86" t="s">
        <v>43</v>
      </c>
      <c r="C24" s="46">
        <f>D24+E24+F24</f>
        <v>127.5</v>
      </c>
      <c r="D24" s="19">
        <f>D25+D26+D27+D28+D29+D30</f>
        <v>127.5</v>
      </c>
      <c r="E24" s="19">
        <f>+E25+E26+E27+E28+E29+E30</f>
        <v>0</v>
      </c>
      <c r="F24" s="19">
        <f>+F25+F26+F27+F28+F29+F30</f>
        <v>0</v>
      </c>
      <c r="G24" s="320"/>
      <c r="H24" s="46">
        <f>I24+J24+K24</f>
        <v>127.5</v>
      </c>
      <c r="I24" s="19">
        <f>+I25+I26+I27+I28+I29+I30</f>
        <v>127.5</v>
      </c>
      <c r="J24" s="19">
        <f>+J25+J26+J27+J28+J29+J30</f>
        <v>0</v>
      </c>
      <c r="K24" s="19">
        <f>+K25+K26+K27+K28+K29+K30</f>
        <v>0</v>
      </c>
      <c r="L24" s="320"/>
      <c r="M24" s="46">
        <f>N24+O24+P24</f>
        <v>127.5</v>
      </c>
      <c r="N24" s="19">
        <f>N25+N26+N27+N28+N29+N30</f>
        <v>127.5</v>
      </c>
      <c r="O24" s="19">
        <f>+O25+O26+O27+O28+O29+O30</f>
        <v>0</v>
      </c>
      <c r="P24" s="19">
        <f>+P25+P26+P27+P28+P29+P30</f>
        <v>0</v>
      </c>
      <c r="Q24" s="47"/>
      <c r="R24" s="56">
        <f>M24/C24*100</f>
        <v>100</v>
      </c>
    </row>
    <row r="25" spans="1:18" ht="36" customHeight="1" x14ac:dyDescent="0.25">
      <c r="A25" s="7" t="s">
        <v>50</v>
      </c>
      <c r="B25" s="104" t="s">
        <v>44</v>
      </c>
      <c r="C25" s="118">
        <f t="shared" ref="C25:C30" si="15">D25</f>
        <v>0</v>
      </c>
      <c r="D25" s="114">
        <v>0</v>
      </c>
      <c r="E25" s="31"/>
      <c r="F25" s="27"/>
      <c r="G25" s="315"/>
      <c r="H25" s="118">
        <f t="shared" ref="H25:H30" si="16">I25+J25+K25</f>
        <v>0</v>
      </c>
      <c r="I25" s="114">
        <v>0</v>
      </c>
      <c r="J25" s="31"/>
      <c r="K25" s="27"/>
      <c r="L25" s="315"/>
      <c r="M25" s="118">
        <f t="shared" ref="M25:M30" si="17">N25</f>
        <v>0</v>
      </c>
      <c r="N25" s="114">
        <v>0</v>
      </c>
      <c r="O25" s="31"/>
      <c r="P25" s="27"/>
      <c r="Q25" s="52"/>
      <c r="R25" s="31"/>
    </row>
    <row r="26" spans="1:18" ht="24" customHeight="1" x14ac:dyDescent="0.25">
      <c r="A26" s="7" t="s">
        <v>51</v>
      </c>
      <c r="B26" s="104" t="s">
        <v>45</v>
      </c>
      <c r="C26" s="118">
        <f t="shared" si="15"/>
        <v>45</v>
      </c>
      <c r="D26" s="114">
        <v>45</v>
      </c>
      <c r="E26" s="31"/>
      <c r="F26" s="27"/>
      <c r="G26" s="315"/>
      <c r="H26" s="118">
        <f t="shared" si="16"/>
        <v>45</v>
      </c>
      <c r="I26" s="114">
        <v>45</v>
      </c>
      <c r="J26" s="31"/>
      <c r="K26" s="27"/>
      <c r="L26" s="315"/>
      <c r="M26" s="118">
        <f t="shared" si="17"/>
        <v>45</v>
      </c>
      <c r="N26" s="114">
        <v>45</v>
      </c>
      <c r="O26" s="31"/>
      <c r="P26" s="27"/>
      <c r="Q26" s="52"/>
      <c r="R26" s="31"/>
    </row>
    <row r="27" spans="1:18" ht="27" customHeight="1" x14ac:dyDescent="0.25">
      <c r="A27" s="7" t="s">
        <v>52</v>
      </c>
      <c r="B27" s="104" t="s">
        <v>46</v>
      </c>
      <c r="C27" s="240">
        <f t="shared" si="15"/>
        <v>7.3</v>
      </c>
      <c r="D27" s="114">
        <v>7.3</v>
      </c>
      <c r="E27" s="31"/>
      <c r="F27" s="27"/>
      <c r="G27" s="315"/>
      <c r="H27" s="118">
        <f t="shared" si="16"/>
        <v>7.3</v>
      </c>
      <c r="I27" s="114">
        <v>7.3</v>
      </c>
      <c r="J27" s="31"/>
      <c r="K27" s="27"/>
      <c r="L27" s="315"/>
      <c r="M27" s="240">
        <f t="shared" si="17"/>
        <v>7.3</v>
      </c>
      <c r="N27" s="114">
        <v>7.3</v>
      </c>
      <c r="O27" s="31"/>
      <c r="P27" s="27"/>
      <c r="Q27" s="52"/>
      <c r="R27" s="31"/>
    </row>
    <row r="28" spans="1:18" ht="22.5" customHeight="1" x14ac:dyDescent="0.25">
      <c r="A28" s="7" t="s">
        <v>53</v>
      </c>
      <c r="B28" s="104" t="s">
        <v>47</v>
      </c>
      <c r="C28" s="118">
        <f t="shared" si="15"/>
        <v>57.5</v>
      </c>
      <c r="D28" s="114">
        <v>57.5</v>
      </c>
      <c r="E28" s="31"/>
      <c r="F28" s="27"/>
      <c r="G28" s="315"/>
      <c r="H28" s="118">
        <f t="shared" si="16"/>
        <v>57.5</v>
      </c>
      <c r="I28" s="114">
        <v>57.5</v>
      </c>
      <c r="J28" s="31"/>
      <c r="K28" s="27"/>
      <c r="L28" s="315"/>
      <c r="M28" s="118">
        <f t="shared" si="17"/>
        <v>57.5</v>
      </c>
      <c r="N28" s="114">
        <v>57.5</v>
      </c>
      <c r="O28" s="31"/>
      <c r="P28" s="27"/>
      <c r="Q28" s="52"/>
      <c r="R28" s="31"/>
    </row>
    <row r="29" spans="1:18" ht="27.75" customHeight="1" x14ac:dyDescent="0.25">
      <c r="A29" s="7" t="s">
        <v>54</v>
      </c>
      <c r="B29" s="104" t="s">
        <v>48</v>
      </c>
      <c r="C29" s="118">
        <f t="shared" si="15"/>
        <v>0</v>
      </c>
      <c r="D29" s="114">
        <v>0</v>
      </c>
      <c r="E29" s="31"/>
      <c r="F29" s="27"/>
      <c r="G29" s="315"/>
      <c r="H29" s="118">
        <f t="shared" si="16"/>
        <v>0</v>
      </c>
      <c r="I29" s="114">
        <v>0</v>
      </c>
      <c r="J29" s="31"/>
      <c r="K29" s="27"/>
      <c r="L29" s="315"/>
      <c r="M29" s="118">
        <f t="shared" si="17"/>
        <v>0</v>
      </c>
      <c r="N29" s="114">
        <v>0</v>
      </c>
      <c r="O29" s="31"/>
      <c r="P29" s="27"/>
      <c r="Q29" s="52"/>
      <c r="R29" s="31"/>
    </row>
    <row r="30" spans="1:18" ht="47.25" customHeight="1" x14ac:dyDescent="0.25">
      <c r="A30" s="7" t="s">
        <v>55</v>
      </c>
      <c r="B30" s="106" t="s">
        <v>49</v>
      </c>
      <c r="C30" s="119">
        <f t="shared" si="15"/>
        <v>17.7</v>
      </c>
      <c r="D30" s="120">
        <v>17.7</v>
      </c>
      <c r="E30" s="198"/>
      <c r="F30" s="117"/>
      <c r="G30" s="321"/>
      <c r="H30" s="119">
        <f t="shared" si="16"/>
        <v>17.7</v>
      </c>
      <c r="I30" s="120">
        <v>17.7</v>
      </c>
      <c r="J30" s="198"/>
      <c r="K30" s="117"/>
      <c r="L30" s="321"/>
      <c r="M30" s="119">
        <f t="shared" si="17"/>
        <v>17.7</v>
      </c>
      <c r="N30" s="120">
        <v>17.7</v>
      </c>
      <c r="O30" s="198"/>
      <c r="P30" s="117"/>
      <c r="Q30" s="52"/>
      <c r="R30" s="198"/>
    </row>
    <row r="31" spans="1:18" ht="24.6" customHeight="1" x14ac:dyDescent="0.25">
      <c r="A31" s="17"/>
      <c r="B31" s="107" t="s">
        <v>56</v>
      </c>
      <c r="C31" s="46">
        <f>D31+E31+F31</f>
        <v>288.29999999999995</v>
      </c>
      <c r="D31" s="18">
        <f>D32+D33+D34+D35+D36</f>
        <v>288.29999999999995</v>
      </c>
      <c r="E31" s="18">
        <f t="shared" ref="E31:F31" si="18">E32+E33+E34+E35+E36</f>
        <v>0</v>
      </c>
      <c r="F31" s="18">
        <f t="shared" si="18"/>
        <v>0</v>
      </c>
      <c r="G31" s="322"/>
      <c r="H31" s="46">
        <f>I31+J31+K31</f>
        <v>288.29999999999995</v>
      </c>
      <c r="I31" s="18">
        <f>I32+I33+I34+I35+I36</f>
        <v>288.29999999999995</v>
      </c>
      <c r="J31" s="18">
        <f t="shared" ref="J31:K31" si="19">J32+J33+J34+J35+J36</f>
        <v>0</v>
      </c>
      <c r="K31" s="18">
        <f t="shared" si="19"/>
        <v>0</v>
      </c>
      <c r="L31" s="322"/>
      <c r="M31" s="46">
        <f>N31+O31+P31</f>
        <v>288.29999999999995</v>
      </c>
      <c r="N31" s="18">
        <f>N32+N33+N34+N35+N36</f>
        <v>288.29999999999995</v>
      </c>
      <c r="O31" s="18">
        <f t="shared" ref="O31:P31" si="20">O32+O33+O34+O35+O36</f>
        <v>0</v>
      </c>
      <c r="P31" s="18">
        <f t="shared" si="20"/>
        <v>0</v>
      </c>
      <c r="Q31" s="47"/>
      <c r="R31" s="56">
        <f>M31/C31*100</f>
        <v>100</v>
      </c>
    </row>
    <row r="32" spans="1:18" ht="78.75" customHeight="1" x14ac:dyDescent="0.25">
      <c r="A32" s="10" t="s">
        <v>62</v>
      </c>
      <c r="B32" s="108" t="s">
        <v>57</v>
      </c>
      <c r="C32" s="122">
        <f t="shared" ref="C32:C38" si="21">D32</f>
        <v>62</v>
      </c>
      <c r="D32" s="113">
        <v>62</v>
      </c>
      <c r="E32" s="200"/>
      <c r="F32" s="313"/>
      <c r="G32" s="323"/>
      <c r="H32" s="324">
        <f>I32+J32+K32</f>
        <v>62</v>
      </c>
      <c r="I32" s="113">
        <v>62</v>
      </c>
      <c r="J32" s="200"/>
      <c r="K32" s="313"/>
      <c r="L32" s="323"/>
      <c r="M32" s="122">
        <f t="shared" ref="M32:M38" si="22">N32</f>
        <v>62</v>
      </c>
      <c r="N32" s="113">
        <v>62</v>
      </c>
      <c r="O32" s="200"/>
      <c r="P32" s="313"/>
      <c r="Q32" s="52"/>
      <c r="R32" s="200"/>
    </row>
    <row r="33" spans="1:18" ht="36" x14ac:dyDescent="0.25">
      <c r="A33" s="11" t="s">
        <v>63</v>
      </c>
      <c r="B33" s="104" t="s">
        <v>58</v>
      </c>
      <c r="C33" s="115">
        <f t="shared" si="21"/>
        <v>25.2</v>
      </c>
      <c r="D33" s="114">
        <v>25.2</v>
      </c>
      <c r="E33" s="31"/>
      <c r="F33" s="27"/>
      <c r="G33" s="315"/>
      <c r="H33" s="53">
        <f t="shared" ref="H33:H36" si="23">I33+J33+K33</f>
        <v>25.2</v>
      </c>
      <c r="I33" s="114">
        <v>25.2</v>
      </c>
      <c r="J33" s="31"/>
      <c r="K33" s="27"/>
      <c r="L33" s="315"/>
      <c r="M33" s="115">
        <f t="shared" si="22"/>
        <v>25.2</v>
      </c>
      <c r="N33" s="114">
        <v>25.2</v>
      </c>
      <c r="O33" s="31"/>
      <c r="P33" s="27"/>
      <c r="Q33" s="52"/>
      <c r="R33" s="31"/>
    </row>
    <row r="34" spans="1:18" ht="37.5" customHeight="1" x14ac:dyDescent="0.25">
      <c r="A34" s="11" t="s">
        <v>64</v>
      </c>
      <c r="B34" s="104" t="s">
        <v>59</v>
      </c>
      <c r="C34" s="115">
        <f t="shared" si="21"/>
        <v>5.6</v>
      </c>
      <c r="D34" s="114">
        <v>5.6</v>
      </c>
      <c r="E34" s="31"/>
      <c r="F34" s="27"/>
      <c r="G34" s="315"/>
      <c r="H34" s="53">
        <f t="shared" si="23"/>
        <v>5.6</v>
      </c>
      <c r="I34" s="114">
        <v>5.6</v>
      </c>
      <c r="J34" s="31"/>
      <c r="K34" s="27"/>
      <c r="L34" s="315"/>
      <c r="M34" s="115">
        <f t="shared" si="22"/>
        <v>5.6</v>
      </c>
      <c r="N34" s="114">
        <v>5.6</v>
      </c>
      <c r="O34" s="31"/>
      <c r="P34" s="27"/>
      <c r="Q34" s="52"/>
      <c r="R34" s="31"/>
    </row>
    <row r="35" spans="1:18" ht="34.5" customHeight="1" x14ac:dyDescent="0.25">
      <c r="A35" s="11" t="s">
        <v>65</v>
      </c>
      <c r="B35" s="104" t="s">
        <v>60</v>
      </c>
      <c r="C35" s="115">
        <f t="shared" si="21"/>
        <v>135.6</v>
      </c>
      <c r="D35" s="114">
        <v>135.6</v>
      </c>
      <c r="E35" s="31"/>
      <c r="F35" s="27"/>
      <c r="G35" s="315"/>
      <c r="H35" s="53">
        <f t="shared" si="23"/>
        <v>135.6</v>
      </c>
      <c r="I35" s="114">
        <v>135.6</v>
      </c>
      <c r="J35" s="31"/>
      <c r="K35" s="27"/>
      <c r="L35" s="315"/>
      <c r="M35" s="115">
        <f t="shared" si="22"/>
        <v>135.6</v>
      </c>
      <c r="N35" s="114">
        <v>135.6</v>
      </c>
      <c r="O35" s="31"/>
      <c r="P35" s="27"/>
      <c r="Q35" s="52"/>
      <c r="R35" s="31"/>
    </row>
    <row r="36" spans="1:18" ht="42" customHeight="1" x14ac:dyDescent="0.25">
      <c r="A36" s="11" t="s">
        <v>66</v>
      </c>
      <c r="B36" s="104" t="s">
        <v>61</v>
      </c>
      <c r="C36" s="115">
        <f t="shared" si="21"/>
        <v>59.9</v>
      </c>
      <c r="D36" s="114">
        <v>59.9</v>
      </c>
      <c r="E36" s="31"/>
      <c r="F36" s="27"/>
      <c r="G36" s="315"/>
      <c r="H36" s="53">
        <f t="shared" si="23"/>
        <v>59.9</v>
      </c>
      <c r="I36" s="114">
        <v>59.9</v>
      </c>
      <c r="J36" s="31"/>
      <c r="K36" s="27"/>
      <c r="L36" s="315"/>
      <c r="M36" s="115">
        <f t="shared" si="22"/>
        <v>59.9</v>
      </c>
      <c r="N36" s="114">
        <v>59.9</v>
      </c>
      <c r="O36" s="31"/>
      <c r="P36" s="27"/>
      <c r="Q36" s="52"/>
      <c r="R36" s="31"/>
    </row>
    <row r="37" spans="1:18" ht="28.15" customHeight="1" x14ac:dyDescent="0.25">
      <c r="A37" s="9"/>
      <c r="B37" s="107" t="s">
        <v>69</v>
      </c>
      <c r="C37" s="46">
        <f t="shared" si="21"/>
        <v>25</v>
      </c>
      <c r="D37" s="21">
        <f>D38</f>
        <v>25</v>
      </c>
      <c r="E37" s="21">
        <f t="shared" ref="E37:F37" si="24">E38</f>
        <v>0</v>
      </c>
      <c r="F37" s="18">
        <f t="shared" si="24"/>
        <v>0</v>
      </c>
      <c r="G37" s="322"/>
      <c r="H37" s="46">
        <f t="shared" ref="H37:K37" si="25">H38</f>
        <v>25</v>
      </c>
      <c r="I37" s="21">
        <f t="shared" si="25"/>
        <v>25</v>
      </c>
      <c r="J37" s="21">
        <f t="shared" si="25"/>
        <v>0</v>
      </c>
      <c r="K37" s="18">
        <f t="shared" si="25"/>
        <v>0</v>
      </c>
      <c r="L37" s="322"/>
      <c r="M37" s="46">
        <f t="shared" si="22"/>
        <v>25</v>
      </c>
      <c r="N37" s="21">
        <f>N38</f>
        <v>25</v>
      </c>
      <c r="O37" s="21">
        <f t="shared" ref="O37:P37" si="26">O38</f>
        <v>0</v>
      </c>
      <c r="P37" s="18">
        <f t="shared" si="26"/>
        <v>0</v>
      </c>
      <c r="Q37" s="47"/>
      <c r="R37" s="56">
        <f>M37/C37*100</f>
        <v>100</v>
      </c>
    </row>
    <row r="38" spans="1:18" ht="47.25" customHeight="1" x14ac:dyDescent="0.25">
      <c r="A38" s="9" t="s">
        <v>68</v>
      </c>
      <c r="B38" s="104" t="s">
        <v>67</v>
      </c>
      <c r="C38" s="118">
        <f t="shared" si="21"/>
        <v>25</v>
      </c>
      <c r="D38" s="27">
        <v>25</v>
      </c>
      <c r="E38" s="27"/>
      <c r="F38" s="27"/>
      <c r="G38" s="315"/>
      <c r="H38" s="325">
        <f t="shared" ref="H38:H50" si="27">I38+J38+K38</f>
        <v>25</v>
      </c>
      <c r="I38" s="27">
        <v>25</v>
      </c>
      <c r="J38" s="27"/>
      <c r="K38" s="27"/>
      <c r="L38" s="315"/>
      <c r="M38" s="118">
        <f t="shared" si="22"/>
        <v>25</v>
      </c>
      <c r="N38" s="27">
        <v>25</v>
      </c>
      <c r="O38" s="27"/>
      <c r="P38" s="27"/>
      <c r="Q38" s="52"/>
      <c r="R38" s="31"/>
    </row>
    <row r="39" spans="1:18" ht="36" x14ac:dyDescent="0.25">
      <c r="A39" s="13"/>
      <c r="B39" s="103" t="s">
        <v>16</v>
      </c>
      <c r="C39" s="125">
        <f>D39+E39+F39</f>
        <v>921.1</v>
      </c>
      <c r="D39" s="126">
        <f>D40</f>
        <v>921.1</v>
      </c>
      <c r="E39" s="20">
        <f t="shared" ref="E39:F39" si="28">E40</f>
        <v>0</v>
      </c>
      <c r="F39" s="20">
        <f t="shared" si="28"/>
        <v>0</v>
      </c>
      <c r="G39" s="169"/>
      <c r="H39" s="100">
        <f t="shared" si="27"/>
        <v>921.1</v>
      </c>
      <c r="I39" s="20">
        <f>I40</f>
        <v>921.1</v>
      </c>
      <c r="J39" s="20">
        <f t="shared" ref="J39:K39" si="29">J40</f>
        <v>0</v>
      </c>
      <c r="K39" s="20">
        <f t="shared" si="29"/>
        <v>0</v>
      </c>
      <c r="L39" s="169"/>
      <c r="M39" s="125">
        <f>N39+O39+P39</f>
        <v>724.5</v>
      </c>
      <c r="N39" s="126">
        <f>N40</f>
        <v>724.5</v>
      </c>
      <c r="O39" s="20">
        <f t="shared" ref="O39:P39" si="30">O40</f>
        <v>0</v>
      </c>
      <c r="P39" s="20">
        <f t="shared" si="30"/>
        <v>0</v>
      </c>
      <c r="Q39" s="49"/>
      <c r="R39" s="55">
        <f>M39/C39*100</f>
        <v>78.655954836608402</v>
      </c>
    </row>
    <row r="40" spans="1:18" ht="33.75" customHeight="1" x14ac:dyDescent="0.25">
      <c r="A40" s="5"/>
      <c r="B40" s="104" t="s">
        <v>72</v>
      </c>
      <c r="C40" s="118">
        <f>D40+E40+F40</f>
        <v>921.1</v>
      </c>
      <c r="D40" s="27">
        <v>921.1</v>
      </c>
      <c r="E40" s="27"/>
      <c r="F40" s="27"/>
      <c r="G40" s="315"/>
      <c r="H40" s="118">
        <f t="shared" si="27"/>
        <v>921.1</v>
      </c>
      <c r="I40" s="27">
        <v>921.1</v>
      </c>
      <c r="J40" s="27"/>
      <c r="K40" s="27"/>
      <c r="L40" s="315"/>
      <c r="M40" s="118">
        <f>N40+O40+P40</f>
        <v>724.5</v>
      </c>
      <c r="N40" s="27">
        <v>724.5</v>
      </c>
      <c r="O40" s="27"/>
      <c r="P40" s="27"/>
      <c r="Q40" s="52"/>
      <c r="R40" s="31"/>
    </row>
    <row r="41" spans="1:18" ht="39.75" customHeight="1" x14ac:dyDescent="0.25">
      <c r="A41" s="5"/>
      <c r="B41" s="109" t="s">
        <v>159</v>
      </c>
      <c r="C41" s="127">
        <f>D41+E41+F41</f>
        <v>420</v>
      </c>
      <c r="D41" s="128">
        <f>D42</f>
        <v>420</v>
      </c>
      <c r="E41" s="203">
        <f t="shared" ref="E41:F41" si="31">E42</f>
        <v>0</v>
      </c>
      <c r="F41" s="203">
        <f t="shared" si="31"/>
        <v>0</v>
      </c>
      <c r="G41" s="326"/>
      <c r="H41" s="48">
        <f t="shared" si="27"/>
        <v>420</v>
      </c>
      <c r="I41" s="23">
        <f>I42</f>
        <v>420</v>
      </c>
      <c r="J41" s="203">
        <f t="shared" ref="J41:K41" si="32">J42</f>
        <v>0</v>
      </c>
      <c r="K41" s="203">
        <f t="shared" si="32"/>
        <v>0</v>
      </c>
      <c r="L41" s="326"/>
      <c r="M41" s="127">
        <f>N41+O41+P41</f>
        <v>400</v>
      </c>
      <c r="N41" s="128">
        <f>N42</f>
        <v>400</v>
      </c>
      <c r="O41" s="203">
        <f t="shared" ref="O41:P41" si="33">O42</f>
        <v>0</v>
      </c>
      <c r="P41" s="203">
        <f t="shared" si="33"/>
        <v>0</v>
      </c>
      <c r="Q41" s="249"/>
      <c r="R41" s="55">
        <f>M41/C41*100</f>
        <v>95.238095238095227</v>
      </c>
    </row>
    <row r="42" spans="1:18" ht="25.5" customHeight="1" x14ac:dyDescent="0.25">
      <c r="A42" s="5"/>
      <c r="B42" s="104" t="s">
        <v>169</v>
      </c>
      <c r="C42" s="115">
        <f>D42</f>
        <v>420</v>
      </c>
      <c r="D42" s="117">
        <v>420</v>
      </c>
      <c r="E42" s="117"/>
      <c r="F42" s="27"/>
      <c r="G42" s="315"/>
      <c r="H42" s="115">
        <f t="shared" si="27"/>
        <v>420</v>
      </c>
      <c r="I42" s="117">
        <v>420</v>
      </c>
      <c r="J42" s="117"/>
      <c r="K42" s="27"/>
      <c r="L42" s="315"/>
      <c r="M42" s="115">
        <f>N42</f>
        <v>400</v>
      </c>
      <c r="N42" s="117">
        <v>400</v>
      </c>
      <c r="O42" s="117"/>
      <c r="P42" s="27"/>
      <c r="Q42" s="52"/>
      <c r="R42" s="31"/>
    </row>
    <row r="43" spans="1:18" ht="60" x14ac:dyDescent="0.25">
      <c r="A43" s="12"/>
      <c r="B43" s="103" t="s">
        <v>17</v>
      </c>
      <c r="C43" s="127">
        <f t="shared" ref="C43:C77" si="34">D43+E43+F43</f>
        <v>260</v>
      </c>
      <c r="D43" s="128">
        <f>D44+D45+D46+D47+D48+D49</f>
        <v>260</v>
      </c>
      <c r="E43" s="23">
        <f t="shared" ref="E43:F43" si="35">E44+E45+E46+E47+E48+E49</f>
        <v>0</v>
      </c>
      <c r="F43" s="20">
        <f t="shared" si="35"/>
        <v>0</v>
      </c>
      <c r="G43" s="327"/>
      <c r="H43" s="48">
        <f t="shared" si="27"/>
        <v>260</v>
      </c>
      <c r="I43" s="20">
        <f>I44+I45+I46+I47+I48+I49</f>
        <v>260</v>
      </c>
      <c r="J43" s="20">
        <f t="shared" ref="J43:K43" si="36">J44+J45+J46+J47+J48+J49</f>
        <v>0</v>
      </c>
      <c r="K43" s="20">
        <f t="shared" si="36"/>
        <v>0</v>
      </c>
      <c r="L43" s="327"/>
      <c r="M43" s="127">
        <f t="shared" ref="M43:M77" si="37">N43+O43+P43</f>
        <v>192.1</v>
      </c>
      <c r="N43" s="128">
        <f>N44+N45+N46+N47+N48+N49</f>
        <v>192.1</v>
      </c>
      <c r="O43" s="23">
        <f t="shared" ref="O43:P43" si="38">O44+O45+O46+O47+O48+O49</f>
        <v>0</v>
      </c>
      <c r="P43" s="20">
        <f t="shared" si="38"/>
        <v>0</v>
      </c>
      <c r="Q43" s="49"/>
      <c r="R43" s="55">
        <f>M43/C43*100</f>
        <v>73.884615384615387</v>
      </c>
    </row>
    <row r="44" spans="1:18" ht="36" x14ac:dyDescent="0.25">
      <c r="A44" s="24"/>
      <c r="B44" s="104" t="s">
        <v>73</v>
      </c>
      <c r="C44" s="123">
        <f t="shared" si="34"/>
        <v>17.600000000000001</v>
      </c>
      <c r="D44" s="27">
        <v>17.600000000000001</v>
      </c>
      <c r="E44" s="22"/>
      <c r="F44" s="22"/>
      <c r="G44" s="328"/>
      <c r="H44" s="53">
        <f t="shared" si="27"/>
        <v>17.600000000000001</v>
      </c>
      <c r="I44" s="27">
        <v>17.600000000000001</v>
      </c>
      <c r="J44" s="22"/>
      <c r="K44" s="22"/>
      <c r="L44" s="328"/>
      <c r="M44" s="123">
        <f t="shared" si="37"/>
        <v>17.600000000000001</v>
      </c>
      <c r="N44" s="27">
        <v>17.600000000000001</v>
      </c>
      <c r="O44" s="22"/>
      <c r="P44" s="22"/>
      <c r="Q44" s="50"/>
      <c r="R44" s="58"/>
    </row>
    <row r="45" spans="1:18" ht="24" x14ac:dyDescent="0.25">
      <c r="A45" s="24"/>
      <c r="B45" s="104" t="s">
        <v>74</v>
      </c>
      <c r="C45" s="123">
        <f t="shared" si="34"/>
        <v>30</v>
      </c>
      <c r="D45" s="27">
        <v>30</v>
      </c>
      <c r="E45" s="22"/>
      <c r="F45" s="22"/>
      <c r="G45" s="328"/>
      <c r="H45" s="53">
        <f t="shared" si="27"/>
        <v>30</v>
      </c>
      <c r="I45" s="27">
        <v>30</v>
      </c>
      <c r="J45" s="22"/>
      <c r="K45" s="22"/>
      <c r="L45" s="328"/>
      <c r="M45" s="123">
        <f t="shared" si="37"/>
        <v>29.7</v>
      </c>
      <c r="N45" s="27">
        <v>29.7</v>
      </c>
      <c r="O45" s="22"/>
      <c r="P45" s="22"/>
      <c r="Q45" s="50"/>
      <c r="R45" s="58"/>
    </row>
    <row r="46" spans="1:18" ht="24" x14ac:dyDescent="0.25">
      <c r="A46" s="24"/>
      <c r="B46" s="104" t="s">
        <v>75</v>
      </c>
      <c r="C46" s="123">
        <f t="shared" si="34"/>
        <v>35</v>
      </c>
      <c r="D46" s="27">
        <v>35</v>
      </c>
      <c r="E46" s="22"/>
      <c r="F46" s="22"/>
      <c r="G46" s="328"/>
      <c r="H46" s="53">
        <f t="shared" si="27"/>
        <v>35</v>
      </c>
      <c r="I46" s="27">
        <v>35</v>
      </c>
      <c r="J46" s="22"/>
      <c r="K46" s="22"/>
      <c r="L46" s="328"/>
      <c r="M46" s="123">
        <f t="shared" si="37"/>
        <v>10</v>
      </c>
      <c r="N46" s="27">
        <v>10</v>
      </c>
      <c r="O46" s="22"/>
      <c r="P46" s="22"/>
      <c r="Q46" s="50"/>
      <c r="R46" s="58"/>
    </row>
    <row r="47" spans="1:18" ht="24" x14ac:dyDescent="0.25">
      <c r="A47" s="24"/>
      <c r="B47" s="104" t="s">
        <v>76</v>
      </c>
      <c r="C47" s="123">
        <f t="shared" si="34"/>
        <v>65</v>
      </c>
      <c r="D47" s="27">
        <v>65</v>
      </c>
      <c r="E47" s="22"/>
      <c r="F47" s="22"/>
      <c r="G47" s="328"/>
      <c r="H47" s="53">
        <f t="shared" si="27"/>
        <v>65</v>
      </c>
      <c r="I47" s="27">
        <v>65</v>
      </c>
      <c r="J47" s="22"/>
      <c r="K47" s="22"/>
      <c r="L47" s="328"/>
      <c r="M47" s="123">
        <f t="shared" si="37"/>
        <v>37</v>
      </c>
      <c r="N47" s="27">
        <v>37</v>
      </c>
      <c r="O47" s="22"/>
      <c r="P47" s="22"/>
      <c r="Q47" s="50"/>
      <c r="R47" s="58"/>
    </row>
    <row r="48" spans="1:18" ht="34.5" customHeight="1" x14ac:dyDescent="0.25">
      <c r="A48" s="5"/>
      <c r="B48" s="104" t="s">
        <v>77</v>
      </c>
      <c r="C48" s="123">
        <f t="shared" si="34"/>
        <v>47.8</v>
      </c>
      <c r="D48" s="27">
        <v>47.8</v>
      </c>
      <c r="E48" s="27"/>
      <c r="F48" s="27"/>
      <c r="G48" s="315"/>
      <c r="H48" s="53">
        <f t="shared" si="27"/>
        <v>47.8</v>
      </c>
      <c r="I48" s="27">
        <v>47.8</v>
      </c>
      <c r="J48" s="27"/>
      <c r="K48" s="27"/>
      <c r="L48" s="315"/>
      <c r="M48" s="123">
        <f t="shared" si="37"/>
        <v>47.8</v>
      </c>
      <c r="N48" s="27">
        <v>47.8</v>
      </c>
      <c r="O48" s="27"/>
      <c r="P48" s="27"/>
      <c r="Q48" s="52"/>
      <c r="R48" s="31"/>
    </row>
    <row r="49" spans="1:18" ht="61.5" customHeight="1" x14ac:dyDescent="0.25">
      <c r="A49" s="24"/>
      <c r="B49" s="110" t="s">
        <v>78</v>
      </c>
      <c r="C49" s="123">
        <f t="shared" si="34"/>
        <v>64.599999999999994</v>
      </c>
      <c r="D49" s="27">
        <v>64.599999999999994</v>
      </c>
      <c r="E49" s="26"/>
      <c r="F49" s="26"/>
      <c r="G49" s="319"/>
      <c r="H49" s="53">
        <f t="shared" si="27"/>
        <v>64.599999999999994</v>
      </c>
      <c r="I49" s="27">
        <v>64.599999999999994</v>
      </c>
      <c r="J49" s="26"/>
      <c r="K49" s="26"/>
      <c r="L49" s="319"/>
      <c r="M49" s="123">
        <f t="shared" si="37"/>
        <v>50</v>
      </c>
      <c r="N49" s="27">
        <v>50</v>
      </c>
      <c r="O49" s="26"/>
      <c r="P49" s="26"/>
      <c r="Q49" s="51"/>
      <c r="R49" s="30"/>
    </row>
    <row r="50" spans="1:18" ht="27.75" hidden="1" customHeight="1" x14ac:dyDescent="0.25">
      <c r="A50" s="24"/>
      <c r="B50" s="530" t="s">
        <v>202</v>
      </c>
      <c r="C50" s="123">
        <f t="shared" si="34"/>
        <v>0</v>
      </c>
      <c r="D50" s="27">
        <v>0</v>
      </c>
      <c r="E50" s="26"/>
      <c r="F50" s="26"/>
      <c r="G50" s="319"/>
      <c r="H50" s="53">
        <f t="shared" si="27"/>
        <v>40</v>
      </c>
      <c r="I50" s="27">
        <v>40</v>
      </c>
      <c r="J50" s="26"/>
      <c r="K50" s="26"/>
      <c r="L50" s="319"/>
      <c r="M50" s="123">
        <f t="shared" si="37"/>
        <v>0</v>
      </c>
      <c r="N50" s="27">
        <v>0</v>
      </c>
      <c r="O50" s="26"/>
      <c r="P50" s="26"/>
      <c r="Q50" s="51"/>
      <c r="R50" s="30"/>
    </row>
    <row r="51" spans="1:18" ht="65.25" customHeight="1" x14ac:dyDescent="0.25">
      <c r="A51" s="12"/>
      <c r="B51" s="103" t="s">
        <v>18</v>
      </c>
      <c r="C51" s="127">
        <f t="shared" si="34"/>
        <v>271.89999999999998</v>
      </c>
      <c r="D51" s="126">
        <f>D52+D58</f>
        <v>271.89999999999998</v>
      </c>
      <c r="E51" s="20">
        <f t="shared" ref="E51:F51" si="39">E53+E54+E55+E56+E57+E59+E60+E61+E62+E63+E64+E65</f>
        <v>0</v>
      </c>
      <c r="F51" s="20">
        <f t="shared" si="39"/>
        <v>0</v>
      </c>
      <c r="G51" s="327"/>
      <c r="H51" s="48">
        <f>I51+J51+K51</f>
        <v>271.89999999999998</v>
      </c>
      <c r="I51" s="20">
        <f>I52+I58</f>
        <v>271.89999999999998</v>
      </c>
      <c r="J51" s="20">
        <f t="shared" ref="J51:K51" si="40">J53+J54+J55+J56+J57+J59+J60+J61+J62+J63+J64+J65</f>
        <v>0</v>
      </c>
      <c r="K51" s="20">
        <f t="shared" si="40"/>
        <v>0</v>
      </c>
      <c r="L51" s="327"/>
      <c r="M51" s="127">
        <f t="shared" si="37"/>
        <v>271.89999999999998</v>
      </c>
      <c r="N51" s="126">
        <f>N52+N58</f>
        <v>271.89999999999998</v>
      </c>
      <c r="O51" s="20">
        <f t="shared" ref="O51:P51" si="41">O53+O54+O55+O56+O57+O59+O60+O61+O62+O63+O64+O65</f>
        <v>0</v>
      </c>
      <c r="P51" s="20">
        <f t="shared" si="41"/>
        <v>0</v>
      </c>
      <c r="Q51" s="49"/>
      <c r="R51" s="55">
        <f>M51/C51*100</f>
        <v>100</v>
      </c>
    </row>
    <row r="52" spans="1:18" ht="36.75" customHeight="1" thickBot="1" x14ac:dyDescent="0.3">
      <c r="A52" s="24" t="s">
        <v>170</v>
      </c>
      <c r="B52" s="107" t="s">
        <v>79</v>
      </c>
      <c r="C52" s="46">
        <f t="shared" si="34"/>
        <v>236.9</v>
      </c>
      <c r="D52" s="18">
        <f>D53+D54+D55+D56+D57</f>
        <v>236.9</v>
      </c>
      <c r="E52" s="97"/>
      <c r="F52" s="97"/>
      <c r="G52" s="317"/>
      <c r="H52" s="46">
        <f>I52</f>
        <v>236.9</v>
      </c>
      <c r="I52" s="18">
        <f>I53+I54+I55+I56+I57</f>
        <v>236.9</v>
      </c>
      <c r="J52" s="97"/>
      <c r="K52" s="97"/>
      <c r="L52" s="317"/>
      <c r="M52" s="46">
        <f t="shared" si="37"/>
        <v>236.9</v>
      </c>
      <c r="N52" s="18">
        <f>N53+N54+N55+N56+N57</f>
        <v>236.9</v>
      </c>
      <c r="O52" s="97"/>
      <c r="P52" s="97"/>
      <c r="Q52" s="98"/>
      <c r="R52" s="330"/>
    </row>
    <row r="53" spans="1:18" ht="46.5" customHeight="1" x14ac:dyDescent="0.25">
      <c r="A53" s="24" t="s">
        <v>26</v>
      </c>
      <c r="B53" s="104" t="s">
        <v>80</v>
      </c>
      <c r="C53" s="115">
        <f t="shared" si="34"/>
        <v>15</v>
      </c>
      <c r="D53" s="27">
        <v>15</v>
      </c>
      <c r="E53" s="25"/>
      <c r="F53" s="26"/>
      <c r="G53" s="319"/>
      <c r="H53" s="53">
        <f t="shared" ref="H53:H76" si="42">I53+J53+K53</f>
        <v>15</v>
      </c>
      <c r="I53" s="27">
        <v>15</v>
      </c>
      <c r="J53" s="26"/>
      <c r="K53" s="26"/>
      <c r="L53" s="319"/>
      <c r="M53" s="115">
        <f t="shared" si="37"/>
        <v>15</v>
      </c>
      <c r="N53" s="27">
        <v>15</v>
      </c>
      <c r="O53" s="25"/>
      <c r="P53" s="26"/>
      <c r="Q53" s="51"/>
      <c r="R53" s="331"/>
    </row>
    <row r="54" spans="1:18" ht="24" x14ac:dyDescent="0.25">
      <c r="A54" s="24" t="s">
        <v>27</v>
      </c>
      <c r="B54" s="104" t="s">
        <v>81</v>
      </c>
      <c r="C54" s="115">
        <f t="shared" si="34"/>
        <v>50</v>
      </c>
      <c r="D54" s="27">
        <v>50</v>
      </c>
      <c r="E54" s="25"/>
      <c r="F54" s="26"/>
      <c r="G54" s="319"/>
      <c r="H54" s="53">
        <f t="shared" si="42"/>
        <v>50</v>
      </c>
      <c r="I54" s="27">
        <v>50</v>
      </c>
      <c r="J54" s="26"/>
      <c r="K54" s="26"/>
      <c r="L54" s="319"/>
      <c r="M54" s="115">
        <f t="shared" si="37"/>
        <v>50</v>
      </c>
      <c r="N54" s="27">
        <v>50</v>
      </c>
      <c r="O54" s="25"/>
      <c r="P54" s="26"/>
      <c r="Q54" s="51"/>
      <c r="R54" s="332"/>
    </row>
    <row r="55" spans="1:18" ht="23.45" customHeight="1" x14ac:dyDescent="0.25">
      <c r="A55" s="24" t="s">
        <v>28</v>
      </c>
      <c r="B55" s="104" t="s">
        <v>82</v>
      </c>
      <c r="C55" s="115">
        <f t="shared" si="34"/>
        <v>15</v>
      </c>
      <c r="D55" s="27">
        <v>15</v>
      </c>
      <c r="E55" s="25"/>
      <c r="F55" s="26"/>
      <c r="G55" s="319"/>
      <c r="H55" s="53">
        <f t="shared" si="42"/>
        <v>15</v>
      </c>
      <c r="I55" s="27">
        <v>15</v>
      </c>
      <c r="J55" s="26"/>
      <c r="K55" s="26"/>
      <c r="L55" s="319"/>
      <c r="M55" s="115">
        <f t="shared" si="37"/>
        <v>15</v>
      </c>
      <c r="N55" s="27">
        <v>15</v>
      </c>
      <c r="O55" s="25"/>
      <c r="P55" s="26"/>
      <c r="Q55" s="51"/>
      <c r="R55" s="332"/>
    </row>
    <row r="56" spans="1:18" ht="24" x14ac:dyDescent="0.25">
      <c r="A56" s="24" t="s">
        <v>29</v>
      </c>
      <c r="B56" s="104" t="s">
        <v>83</v>
      </c>
      <c r="C56" s="115">
        <f t="shared" si="34"/>
        <v>87</v>
      </c>
      <c r="D56" s="27">
        <v>87</v>
      </c>
      <c r="E56" s="25"/>
      <c r="F56" s="26"/>
      <c r="G56" s="319"/>
      <c r="H56" s="53">
        <f t="shared" si="42"/>
        <v>87</v>
      </c>
      <c r="I56" s="27">
        <v>87</v>
      </c>
      <c r="J56" s="26"/>
      <c r="K56" s="26"/>
      <c r="L56" s="319"/>
      <c r="M56" s="115">
        <f t="shared" si="37"/>
        <v>87</v>
      </c>
      <c r="N56" s="27">
        <v>87</v>
      </c>
      <c r="O56" s="25"/>
      <c r="P56" s="26"/>
      <c r="Q56" s="51"/>
      <c r="R56" s="332"/>
    </row>
    <row r="57" spans="1:18" ht="36.75" customHeight="1" x14ac:dyDescent="0.25">
      <c r="A57" s="24" t="s">
        <v>30</v>
      </c>
      <c r="B57" s="104" t="s">
        <v>84</v>
      </c>
      <c r="C57" s="115">
        <f t="shared" si="34"/>
        <v>69.900000000000006</v>
      </c>
      <c r="D57" s="28">
        <v>69.900000000000006</v>
      </c>
      <c r="E57" s="28"/>
      <c r="F57" s="26"/>
      <c r="G57" s="319"/>
      <c r="H57" s="53">
        <f t="shared" si="42"/>
        <v>69.900000000000006</v>
      </c>
      <c r="I57" s="28">
        <v>69.900000000000006</v>
      </c>
      <c r="J57" s="26"/>
      <c r="K57" s="26"/>
      <c r="L57" s="319"/>
      <c r="M57" s="115">
        <f t="shared" si="37"/>
        <v>69.900000000000006</v>
      </c>
      <c r="N57" s="28">
        <v>69.900000000000006</v>
      </c>
      <c r="O57" s="28"/>
      <c r="P57" s="26"/>
      <c r="Q57" s="51"/>
      <c r="R57" s="332"/>
    </row>
    <row r="58" spans="1:18" ht="36" x14ac:dyDescent="0.25">
      <c r="A58" s="24" t="s">
        <v>171</v>
      </c>
      <c r="B58" s="107" t="s">
        <v>90</v>
      </c>
      <c r="C58" s="46">
        <f t="shared" si="34"/>
        <v>35</v>
      </c>
      <c r="D58" s="129">
        <f>D59+D60+D61+D62+D63+D64+D65</f>
        <v>35</v>
      </c>
      <c r="E58" s="124"/>
      <c r="F58" s="97"/>
      <c r="G58" s="317"/>
      <c r="H58" s="46">
        <f t="shared" si="42"/>
        <v>35</v>
      </c>
      <c r="I58" s="124">
        <f>I59+I60+I61+I62+I63+I64+I65</f>
        <v>35</v>
      </c>
      <c r="J58" s="97"/>
      <c r="K58" s="97"/>
      <c r="L58" s="317"/>
      <c r="M58" s="46">
        <f t="shared" si="37"/>
        <v>35</v>
      </c>
      <c r="N58" s="129">
        <f>N59+N60+N61+N62+N63+N64+N65</f>
        <v>35</v>
      </c>
      <c r="O58" s="124"/>
      <c r="P58" s="97"/>
      <c r="Q58" s="98"/>
      <c r="R58" s="333"/>
    </row>
    <row r="59" spans="1:18" ht="60.75" customHeight="1" x14ac:dyDescent="0.25">
      <c r="A59" s="102" t="s">
        <v>34</v>
      </c>
      <c r="B59" s="104" t="s">
        <v>85</v>
      </c>
      <c r="C59" s="115">
        <f t="shared" si="34"/>
        <v>0</v>
      </c>
      <c r="D59" s="28">
        <v>0</v>
      </c>
      <c r="E59" s="28"/>
      <c r="F59" s="26"/>
      <c r="G59" s="319"/>
      <c r="H59" s="53">
        <f t="shared" si="42"/>
        <v>0</v>
      </c>
      <c r="I59" s="28">
        <v>0</v>
      </c>
      <c r="J59" s="26"/>
      <c r="K59" s="26"/>
      <c r="L59" s="319"/>
      <c r="M59" s="115">
        <f t="shared" si="37"/>
        <v>0</v>
      </c>
      <c r="N59" s="28">
        <v>0</v>
      </c>
      <c r="O59" s="28"/>
      <c r="P59" s="26"/>
      <c r="Q59" s="51"/>
      <c r="R59" s="332"/>
    </row>
    <row r="60" spans="1:18" ht="60" customHeight="1" x14ac:dyDescent="0.25">
      <c r="A60" s="24" t="s">
        <v>115</v>
      </c>
      <c r="B60" s="104" t="s">
        <v>86</v>
      </c>
      <c r="C60" s="115">
        <f t="shared" si="34"/>
        <v>30</v>
      </c>
      <c r="D60" s="28">
        <v>30</v>
      </c>
      <c r="E60" s="28"/>
      <c r="F60" s="26"/>
      <c r="G60" s="319"/>
      <c r="H60" s="53">
        <f t="shared" si="42"/>
        <v>30</v>
      </c>
      <c r="I60" s="28">
        <v>30</v>
      </c>
      <c r="J60" s="26"/>
      <c r="K60" s="26"/>
      <c r="L60" s="319"/>
      <c r="M60" s="115">
        <f t="shared" si="37"/>
        <v>30</v>
      </c>
      <c r="N60" s="28">
        <v>30</v>
      </c>
      <c r="O60" s="28"/>
      <c r="P60" s="26"/>
      <c r="Q60" s="51"/>
      <c r="R60" s="332"/>
    </row>
    <row r="61" spans="1:18" ht="71.25" customHeight="1" x14ac:dyDescent="0.25">
      <c r="A61" s="24" t="s">
        <v>116</v>
      </c>
      <c r="B61" s="104" t="s">
        <v>173</v>
      </c>
      <c r="C61" s="115">
        <f t="shared" si="34"/>
        <v>0</v>
      </c>
      <c r="D61" s="28">
        <v>0</v>
      </c>
      <c r="E61" s="28"/>
      <c r="F61" s="26"/>
      <c r="G61" s="319"/>
      <c r="H61" s="53">
        <f t="shared" si="42"/>
        <v>0</v>
      </c>
      <c r="I61" s="28">
        <v>0</v>
      </c>
      <c r="J61" s="26"/>
      <c r="K61" s="26"/>
      <c r="L61" s="319"/>
      <c r="M61" s="115">
        <f t="shared" si="37"/>
        <v>0</v>
      </c>
      <c r="N61" s="28">
        <v>0</v>
      </c>
      <c r="O61" s="28"/>
      <c r="P61" s="26"/>
      <c r="Q61" s="51"/>
      <c r="R61" s="332"/>
    </row>
    <row r="62" spans="1:18" ht="24" x14ac:dyDescent="0.25">
      <c r="A62" s="24" t="s">
        <v>117</v>
      </c>
      <c r="B62" s="104" t="s">
        <v>87</v>
      </c>
      <c r="C62" s="115">
        <f t="shared" si="34"/>
        <v>0</v>
      </c>
      <c r="D62" s="28">
        <v>0</v>
      </c>
      <c r="E62" s="28"/>
      <c r="F62" s="26"/>
      <c r="G62" s="319"/>
      <c r="H62" s="53">
        <f t="shared" si="42"/>
        <v>0</v>
      </c>
      <c r="I62" s="28">
        <v>0</v>
      </c>
      <c r="J62" s="26"/>
      <c r="K62" s="26"/>
      <c r="L62" s="319"/>
      <c r="M62" s="115">
        <f t="shared" si="37"/>
        <v>0</v>
      </c>
      <c r="N62" s="28">
        <v>0</v>
      </c>
      <c r="O62" s="28"/>
      <c r="P62" s="26"/>
      <c r="Q62" s="51"/>
      <c r="R62" s="332"/>
    </row>
    <row r="63" spans="1:18" ht="35.25" customHeight="1" x14ac:dyDescent="0.25">
      <c r="A63" s="24" t="s">
        <v>118</v>
      </c>
      <c r="B63" s="104" t="s">
        <v>168</v>
      </c>
      <c r="C63" s="115">
        <f t="shared" si="34"/>
        <v>0</v>
      </c>
      <c r="D63" s="28">
        <v>0</v>
      </c>
      <c r="E63" s="28"/>
      <c r="F63" s="26"/>
      <c r="G63" s="319"/>
      <c r="H63" s="53">
        <f t="shared" si="42"/>
        <v>0</v>
      </c>
      <c r="I63" s="28">
        <v>0</v>
      </c>
      <c r="J63" s="26"/>
      <c r="K63" s="26"/>
      <c r="L63" s="319"/>
      <c r="M63" s="115">
        <f t="shared" si="37"/>
        <v>0</v>
      </c>
      <c r="N63" s="28">
        <v>0</v>
      </c>
      <c r="O63" s="28"/>
      <c r="P63" s="26"/>
      <c r="Q63" s="51"/>
      <c r="R63" s="332"/>
    </row>
    <row r="64" spans="1:18" ht="24" x14ac:dyDescent="0.25">
      <c r="A64" s="5" t="s">
        <v>119</v>
      </c>
      <c r="B64" s="104" t="s">
        <v>88</v>
      </c>
      <c r="C64" s="115">
        <f t="shared" si="34"/>
        <v>0</v>
      </c>
      <c r="D64" s="27">
        <v>0</v>
      </c>
      <c r="E64" s="27"/>
      <c r="F64" s="27"/>
      <c r="G64" s="315"/>
      <c r="H64" s="53">
        <f t="shared" si="42"/>
        <v>0</v>
      </c>
      <c r="I64" s="27">
        <v>0</v>
      </c>
      <c r="J64" s="27"/>
      <c r="K64" s="27"/>
      <c r="L64" s="315"/>
      <c r="M64" s="115">
        <f t="shared" si="37"/>
        <v>0</v>
      </c>
      <c r="N64" s="27">
        <v>0</v>
      </c>
      <c r="O64" s="27"/>
      <c r="P64" s="27"/>
      <c r="Q64" s="52"/>
      <c r="R64" s="334"/>
    </row>
    <row r="65" spans="1:18" ht="24.75" customHeight="1" x14ac:dyDescent="0.25">
      <c r="A65" s="24" t="s">
        <v>120</v>
      </c>
      <c r="B65" s="110" t="s">
        <v>89</v>
      </c>
      <c r="C65" s="115">
        <f t="shared" si="34"/>
        <v>5</v>
      </c>
      <c r="D65" s="26">
        <v>5</v>
      </c>
      <c r="E65" s="26"/>
      <c r="F65" s="26"/>
      <c r="G65" s="319"/>
      <c r="H65" s="53">
        <f t="shared" si="42"/>
        <v>5</v>
      </c>
      <c r="I65" s="26">
        <v>5</v>
      </c>
      <c r="J65" s="26"/>
      <c r="K65" s="26"/>
      <c r="L65" s="319"/>
      <c r="M65" s="115">
        <f t="shared" si="37"/>
        <v>5</v>
      </c>
      <c r="N65" s="26">
        <v>5</v>
      </c>
      <c r="O65" s="26"/>
      <c r="P65" s="26"/>
      <c r="Q65" s="51"/>
      <c r="R65" s="332"/>
    </row>
    <row r="66" spans="1:18" ht="51" customHeight="1" x14ac:dyDescent="0.25">
      <c r="A66" s="29"/>
      <c r="B66" s="111" t="s">
        <v>96</v>
      </c>
      <c r="C66" s="127">
        <f t="shared" si="34"/>
        <v>1368.6000000000001</v>
      </c>
      <c r="D66" s="128">
        <f>D67+D70+D73+D74+D75+D76</f>
        <v>1368.6000000000001</v>
      </c>
      <c r="E66" s="23">
        <f>E67+E68+E69+E70+E71+E72+E73+E74</f>
        <v>0</v>
      </c>
      <c r="F66" s="23">
        <f>F67+F68+F69+F70+F71+F72+F73+F74</f>
        <v>0</v>
      </c>
      <c r="G66" s="335"/>
      <c r="H66" s="127">
        <f t="shared" si="42"/>
        <v>1368.6000000000001</v>
      </c>
      <c r="I66" s="128">
        <f>I67+I70+I73+I74+I75+I76</f>
        <v>1368.6000000000001</v>
      </c>
      <c r="J66" s="23">
        <f>J67+J68+J69+J70+J71+J72+J73+J74</f>
        <v>0</v>
      </c>
      <c r="K66" s="23">
        <f>K67+K68+K69+K70+K71+K72+K73+K74</f>
        <v>0</v>
      </c>
      <c r="L66" s="335"/>
      <c r="M66" s="127">
        <f t="shared" si="37"/>
        <v>1128.5999999999999</v>
      </c>
      <c r="N66" s="128">
        <f>N67+N70+N73+N74+N75+N76</f>
        <v>1128.5999999999999</v>
      </c>
      <c r="O66" s="23">
        <f>O67+O68+O69+O70+O71+O72+O73+O74</f>
        <v>0</v>
      </c>
      <c r="P66" s="23">
        <f>P67+P68+P69+P70+P71+P72+P73+P74</f>
        <v>0</v>
      </c>
      <c r="Q66" s="49"/>
      <c r="R66" s="336">
        <f>M66/C66*100</f>
        <v>82.463831652783853</v>
      </c>
    </row>
    <row r="67" spans="1:18" ht="61.5" customHeight="1" x14ac:dyDescent="0.25">
      <c r="A67" s="24"/>
      <c r="B67" s="104" t="s">
        <v>230</v>
      </c>
      <c r="C67" s="115">
        <f t="shared" si="34"/>
        <v>1095</v>
      </c>
      <c r="D67" s="114">
        <v>1095</v>
      </c>
      <c r="E67" s="30"/>
      <c r="F67" s="26"/>
      <c r="G67" s="319"/>
      <c r="H67" s="115">
        <f t="shared" si="42"/>
        <v>1095</v>
      </c>
      <c r="I67" s="114">
        <v>1095</v>
      </c>
      <c r="J67" s="30"/>
      <c r="K67" s="26"/>
      <c r="L67" s="319"/>
      <c r="M67" s="115">
        <f t="shared" si="37"/>
        <v>954</v>
      </c>
      <c r="N67" s="114">
        <v>954</v>
      </c>
      <c r="O67" s="30"/>
      <c r="P67" s="26"/>
      <c r="Q67" s="51"/>
      <c r="R67" s="332"/>
    </row>
    <row r="68" spans="1:18" ht="33.75" hidden="1" customHeight="1" x14ac:dyDescent="0.25">
      <c r="A68" s="24"/>
      <c r="B68" s="104" t="s">
        <v>91</v>
      </c>
      <c r="C68" s="115">
        <f t="shared" si="34"/>
        <v>0</v>
      </c>
      <c r="D68" s="114">
        <v>0</v>
      </c>
      <c r="E68" s="30"/>
      <c r="F68" s="26"/>
      <c r="G68" s="319"/>
      <c r="H68" s="115">
        <f t="shared" si="42"/>
        <v>0</v>
      </c>
      <c r="I68" s="114">
        <v>0</v>
      </c>
      <c r="J68" s="30"/>
      <c r="K68" s="26"/>
      <c r="L68" s="319"/>
      <c r="M68" s="115">
        <f t="shared" si="37"/>
        <v>0</v>
      </c>
      <c r="N68" s="114">
        <v>0</v>
      </c>
      <c r="O68" s="30"/>
      <c r="P68" s="26"/>
      <c r="Q68" s="51"/>
      <c r="R68" s="332"/>
    </row>
    <row r="69" spans="1:18" ht="26.25" hidden="1" customHeight="1" x14ac:dyDescent="0.25">
      <c r="A69" s="24"/>
      <c r="B69" s="104" t="s">
        <v>92</v>
      </c>
      <c r="C69" s="115">
        <f t="shared" si="34"/>
        <v>0</v>
      </c>
      <c r="D69" s="114">
        <v>0</v>
      </c>
      <c r="E69" s="30"/>
      <c r="F69" s="26"/>
      <c r="G69" s="319"/>
      <c r="H69" s="115">
        <f t="shared" si="42"/>
        <v>0</v>
      </c>
      <c r="I69" s="114">
        <v>0</v>
      </c>
      <c r="J69" s="30"/>
      <c r="K69" s="26"/>
      <c r="L69" s="319"/>
      <c r="M69" s="115">
        <f t="shared" si="37"/>
        <v>0</v>
      </c>
      <c r="N69" s="114">
        <v>0</v>
      </c>
      <c r="O69" s="30"/>
      <c r="P69" s="26"/>
      <c r="Q69" s="51"/>
      <c r="R69" s="332"/>
    </row>
    <row r="70" spans="1:18" ht="57" customHeight="1" x14ac:dyDescent="0.25">
      <c r="A70" s="24"/>
      <c r="B70" s="104" t="s">
        <v>93</v>
      </c>
      <c r="C70" s="115">
        <f t="shared" si="34"/>
        <v>45</v>
      </c>
      <c r="D70" s="114">
        <v>45</v>
      </c>
      <c r="E70" s="30"/>
      <c r="F70" s="26"/>
      <c r="G70" s="319"/>
      <c r="H70" s="115">
        <f t="shared" si="42"/>
        <v>45</v>
      </c>
      <c r="I70" s="114">
        <v>45</v>
      </c>
      <c r="J70" s="30"/>
      <c r="K70" s="26"/>
      <c r="L70" s="319"/>
      <c r="M70" s="115">
        <f t="shared" si="37"/>
        <v>40.299999999999997</v>
      </c>
      <c r="N70" s="114">
        <v>40.299999999999997</v>
      </c>
      <c r="O70" s="30"/>
      <c r="P70" s="26"/>
      <c r="Q70" s="51"/>
      <c r="R70" s="332"/>
    </row>
    <row r="71" spans="1:18" ht="50.25" customHeight="1" x14ac:dyDescent="0.25">
      <c r="A71" s="24"/>
      <c r="B71" s="104" t="s">
        <v>94</v>
      </c>
      <c r="C71" s="115">
        <f t="shared" si="34"/>
        <v>0</v>
      </c>
      <c r="D71" s="114">
        <v>0</v>
      </c>
      <c r="E71" s="30"/>
      <c r="F71" s="26"/>
      <c r="G71" s="319"/>
      <c r="H71" s="115">
        <f t="shared" si="42"/>
        <v>0</v>
      </c>
      <c r="I71" s="114">
        <v>0</v>
      </c>
      <c r="J71" s="30"/>
      <c r="K71" s="26"/>
      <c r="L71" s="319"/>
      <c r="M71" s="115">
        <f t="shared" si="37"/>
        <v>0</v>
      </c>
      <c r="N71" s="114">
        <v>0</v>
      </c>
      <c r="O71" s="30"/>
      <c r="P71" s="26"/>
      <c r="Q71" s="51"/>
      <c r="R71" s="332"/>
    </row>
    <row r="72" spans="1:18" ht="47.25" customHeight="1" x14ac:dyDescent="0.25">
      <c r="A72" s="24"/>
      <c r="B72" s="104" t="s">
        <v>172</v>
      </c>
      <c r="C72" s="115">
        <f t="shared" si="34"/>
        <v>0</v>
      </c>
      <c r="D72" s="114">
        <v>0</v>
      </c>
      <c r="E72" s="30"/>
      <c r="F72" s="26"/>
      <c r="G72" s="319"/>
      <c r="H72" s="115">
        <f t="shared" si="42"/>
        <v>0</v>
      </c>
      <c r="I72" s="114">
        <v>0</v>
      </c>
      <c r="J72" s="30"/>
      <c r="K72" s="26"/>
      <c r="L72" s="319"/>
      <c r="M72" s="115">
        <f t="shared" si="37"/>
        <v>0</v>
      </c>
      <c r="N72" s="114">
        <v>0</v>
      </c>
      <c r="O72" s="30"/>
      <c r="P72" s="26"/>
      <c r="Q72" s="51"/>
      <c r="R72" s="332"/>
    </row>
    <row r="73" spans="1:18" ht="50.25" customHeight="1" x14ac:dyDescent="0.25">
      <c r="A73" s="24"/>
      <c r="B73" s="104" t="s">
        <v>231</v>
      </c>
      <c r="C73" s="115">
        <f t="shared" si="34"/>
        <v>14</v>
      </c>
      <c r="D73" s="114">
        <v>14</v>
      </c>
      <c r="E73" s="30"/>
      <c r="F73" s="26"/>
      <c r="G73" s="319"/>
      <c r="H73" s="115">
        <f t="shared" si="42"/>
        <v>14</v>
      </c>
      <c r="I73" s="114">
        <v>14</v>
      </c>
      <c r="J73" s="30"/>
      <c r="K73" s="26"/>
      <c r="L73" s="319"/>
      <c r="M73" s="115">
        <f t="shared" si="37"/>
        <v>4</v>
      </c>
      <c r="N73" s="114">
        <v>4</v>
      </c>
      <c r="O73" s="30"/>
      <c r="P73" s="26"/>
      <c r="Q73" s="51"/>
      <c r="R73" s="332"/>
    </row>
    <row r="74" spans="1:18" ht="48.75" customHeight="1" x14ac:dyDescent="0.25">
      <c r="A74" s="5"/>
      <c r="B74" s="104" t="s">
        <v>95</v>
      </c>
      <c r="C74" s="115">
        <f t="shared" si="34"/>
        <v>96</v>
      </c>
      <c r="D74" s="114">
        <v>96</v>
      </c>
      <c r="E74" s="31"/>
      <c r="F74" s="27"/>
      <c r="G74" s="315"/>
      <c r="H74" s="115">
        <f t="shared" si="42"/>
        <v>96</v>
      </c>
      <c r="I74" s="114">
        <v>96</v>
      </c>
      <c r="J74" s="31"/>
      <c r="K74" s="27"/>
      <c r="L74" s="315"/>
      <c r="M74" s="115">
        <f t="shared" si="37"/>
        <v>64.8</v>
      </c>
      <c r="N74" s="114">
        <v>64.8</v>
      </c>
      <c r="O74" s="31"/>
      <c r="P74" s="27"/>
      <c r="Q74" s="52"/>
      <c r="R74" s="334"/>
    </row>
    <row r="75" spans="1:18" ht="48.75" customHeight="1" x14ac:dyDescent="0.25">
      <c r="A75" s="5"/>
      <c r="B75" s="488" t="s">
        <v>214</v>
      </c>
      <c r="C75" s="115">
        <f t="shared" si="34"/>
        <v>45.7</v>
      </c>
      <c r="D75" s="114">
        <v>45.7</v>
      </c>
      <c r="E75" s="200"/>
      <c r="F75" s="313"/>
      <c r="G75" s="323"/>
      <c r="H75" s="115">
        <f t="shared" si="42"/>
        <v>45.7</v>
      </c>
      <c r="I75" s="114">
        <v>45.7</v>
      </c>
      <c r="J75" s="200"/>
      <c r="K75" s="313"/>
      <c r="L75" s="323"/>
      <c r="M75" s="115">
        <f t="shared" si="37"/>
        <v>45.7</v>
      </c>
      <c r="N75" s="114">
        <v>45.7</v>
      </c>
      <c r="O75" s="200"/>
      <c r="P75" s="313"/>
      <c r="Q75" s="52"/>
      <c r="R75" s="334"/>
    </row>
    <row r="76" spans="1:18" ht="48.75" customHeight="1" x14ac:dyDescent="0.25">
      <c r="A76" s="5"/>
      <c r="B76" s="488" t="s">
        <v>257</v>
      </c>
      <c r="C76" s="115">
        <f t="shared" si="34"/>
        <v>72.900000000000006</v>
      </c>
      <c r="D76" s="114">
        <v>72.900000000000006</v>
      </c>
      <c r="E76" s="200"/>
      <c r="F76" s="313"/>
      <c r="G76" s="323"/>
      <c r="H76" s="115">
        <f t="shared" si="42"/>
        <v>72.900000000000006</v>
      </c>
      <c r="I76" s="114">
        <v>72.900000000000006</v>
      </c>
      <c r="J76" s="200"/>
      <c r="K76" s="313"/>
      <c r="L76" s="323"/>
      <c r="M76" s="115">
        <f t="shared" si="37"/>
        <v>19.8</v>
      </c>
      <c r="N76" s="114">
        <v>19.8</v>
      </c>
      <c r="O76" s="200"/>
      <c r="P76" s="313"/>
      <c r="Q76" s="52"/>
      <c r="R76" s="334"/>
    </row>
    <row r="77" spans="1:18" ht="60" x14ac:dyDescent="0.25">
      <c r="A77" s="36"/>
      <c r="B77" s="103" t="s">
        <v>19</v>
      </c>
      <c r="C77" s="127">
        <f t="shared" si="34"/>
        <v>20</v>
      </c>
      <c r="D77" s="130">
        <f>D78+D79+D80+D81</f>
        <v>20</v>
      </c>
      <c r="E77" s="101">
        <f>E78+E79</f>
        <v>0</v>
      </c>
      <c r="F77" s="101">
        <f>F78+F79</f>
        <v>0</v>
      </c>
      <c r="G77" s="301"/>
      <c r="H77" s="48">
        <f>I77+J77+K77</f>
        <v>20</v>
      </c>
      <c r="I77" s="101">
        <f>I78+I79+I80+I81</f>
        <v>20</v>
      </c>
      <c r="J77" s="101">
        <f>J78+J79</f>
        <v>0</v>
      </c>
      <c r="K77" s="101">
        <f>K78+K79</f>
        <v>0</v>
      </c>
      <c r="L77" s="301"/>
      <c r="M77" s="127">
        <f t="shared" si="37"/>
        <v>0</v>
      </c>
      <c r="N77" s="130">
        <f>N78+N79+N80+N81</f>
        <v>0</v>
      </c>
      <c r="O77" s="101">
        <f>O78+O79</f>
        <v>0</v>
      </c>
      <c r="P77" s="101">
        <f>P78+P79</f>
        <v>0</v>
      </c>
      <c r="Q77" s="49"/>
      <c r="R77" s="336">
        <f>M77/C77*100</f>
        <v>0</v>
      </c>
    </row>
    <row r="78" spans="1:18" ht="25.5" customHeight="1" x14ac:dyDescent="0.25">
      <c r="A78" s="33"/>
      <c r="B78" s="110" t="s">
        <v>97</v>
      </c>
      <c r="C78" s="337">
        <f>D78</f>
        <v>5</v>
      </c>
      <c r="D78" s="258">
        <v>5</v>
      </c>
      <c r="E78" s="26"/>
      <c r="F78" s="26"/>
      <c r="G78" s="319"/>
      <c r="H78" s="115">
        <f>I78+J78+K78</f>
        <v>5</v>
      </c>
      <c r="I78" s="258">
        <v>5</v>
      </c>
      <c r="J78" s="26"/>
      <c r="K78" s="26"/>
      <c r="L78" s="319"/>
      <c r="M78" s="337">
        <f>N78</f>
        <v>0</v>
      </c>
      <c r="N78" s="258">
        <v>0</v>
      </c>
      <c r="O78" s="26"/>
      <c r="P78" s="26"/>
      <c r="Q78" s="51"/>
      <c r="R78" s="338"/>
    </row>
    <row r="79" spans="1:18" ht="36.75" customHeight="1" x14ac:dyDescent="0.25">
      <c r="A79" s="95"/>
      <c r="B79" s="246" t="s">
        <v>98</v>
      </c>
      <c r="C79" s="245">
        <f>D79+E79+F79</f>
        <v>5</v>
      </c>
      <c r="D79" s="244">
        <v>5</v>
      </c>
      <c r="E79" s="27"/>
      <c r="F79" s="27"/>
      <c r="G79" s="52"/>
      <c r="H79" s="30">
        <f>I79+J79+K79</f>
        <v>5</v>
      </c>
      <c r="I79" s="244">
        <v>5</v>
      </c>
      <c r="J79" s="27"/>
      <c r="K79" s="316"/>
      <c r="L79" s="52"/>
      <c r="M79" s="245">
        <f>N79+O79+P79</f>
        <v>0</v>
      </c>
      <c r="N79" s="244">
        <v>0</v>
      </c>
      <c r="O79" s="27"/>
      <c r="P79" s="27"/>
      <c r="Q79" s="52"/>
      <c r="R79" s="339"/>
    </row>
    <row r="80" spans="1:18" ht="36.75" customHeight="1" x14ac:dyDescent="0.25">
      <c r="A80" s="87"/>
      <c r="B80" s="246" t="s">
        <v>203</v>
      </c>
      <c r="C80" s="245">
        <f>D80</f>
        <v>5</v>
      </c>
      <c r="D80" s="244">
        <v>5</v>
      </c>
      <c r="E80" s="27"/>
      <c r="F80" s="27"/>
      <c r="G80" s="52"/>
      <c r="H80" s="30">
        <f t="shared" ref="H80:H90" si="43">I80</f>
        <v>5</v>
      </c>
      <c r="I80" s="244">
        <v>5</v>
      </c>
      <c r="J80" s="27"/>
      <c r="K80" s="316"/>
      <c r="L80" s="52"/>
      <c r="M80" s="245">
        <f>N80</f>
        <v>0</v>
      </c>
      <c r="N80" s="244">
        <v>0</v>
      </c>
      <c r="O80" s="27"/>
      <c r="P80" s="27"/>
      <c r="Q80" s="52"/>
      <c r="R80" s="339"/>
    </row>
    <row r="81" spans="1:19" ht="36.75" customHeight="1" x14ac:dyDescent="0.25">
      <c r="A81" s="87"/>
      <c r="B81" s="246" t="s">
        <v>204</v>
      </c>
      <c r="C81" s="245">
        <f>D81</f>
        <v>5</v>
      </c>
      <c r="D81" s="244">
        <v>5</v>
      </c>
      <c r="E81" s="27"/>
      <c r="F81" s="27"/>
      <c r="G81" s="52"/>
      <c r="H81" s="30">
        <f t="shared" si="43"/>
        <v>5</v>
      </c>
      <c r="I81" s="244">
        <v>5</v>
      </c>
      <c r="J81" s="27"/>
      <c r="K81" s="316"/>
      <c r="L81" s="52"/>
      <c r="M81" s="245">
        <f>N81</f>
        <v>0</v>
      </c>
      <c r="N81" s="244">
        <v>0</v>
      </c>
      <c r="O81" s="27"/>
      <c r="P81" s="27"/>
      <c r="Q81" s="52"/>
      <c r="R81" s="339"/>
    </row>
    <row r="82" spans="1:19" ht="89.25" customHeight="1" x14ac:dyDescent="0.25">
      <c r="A82" s="87"/>
      <c r="B82" s="247" t="s">
        <v>205</v>
      </c>
      <c r="C82" s="169">
        <f>D82+E82+F82</f>
        <v>153.9</v>
      </c>
      <c r="D82" s="20">
        <f>D83+D84+D85+D86+D87+D88+D89+D90</f>
        <v>153.9</v>
      </c>
      <c r="E82" s="243">
        <f>E83+E84</f>
        <v>0</v>
      </c>
      <c r="F82" s="243">
        <f>F83+F84</f>
        <v>0</v>
      </c>
      <c r="G82" s="249"/>
      <c r="H82" s="169">
        <f t="shared" si="43"/>
        <v>153.9</v>
      </c>
      <c r="I82" s="20">
        <f>I83+I84+I85+I86+I87+I88+I89+I90</f>
        <v>153.9</v>
      </c>
      <c r="J82" s="243">
        <f>J83+J84</f>
        <v>0</v>
      </c>
      <c r="K82" s="340">
        <f>K83+K84</f>
        <v>0</v>
      </c>
      <c r="L82" s="249"/>
      <c r="M82" s="169">
        <f>N82+O82+P82</f>
        <v>132.69999999999999</v>
      </c>
      <c r="N82" s="20">
        <f>N83+N84+N85+N86+N87+N88+N89+N90</f>
        <v>132.69999999999999</v>
      </c>
      <c r="O82" s="243">
        <f>O83+O84</f>
        <v>0</v>
      </c>
      <c r="P82" s="243">
        <f>P83+P84</f>
        <v>0</v>
      </c>
      <c r="Q82" s="249"/>
      <c r="R82" s="341">
        <f>M82/C82*100</f>
        <v>86.224821312540598</v>
      </c>
      <c r="S82" s="679"/>
    </row>
    <row r="83" spans="1:19" ht="31.5" customHeight="1" x14ac:dyDescent="0.25">
      <c r="A83" s="87">
        <v>1</v>
      </c>
      <c r="B83" s="248" t="s">
        <v>206</v>
      </c>
      <c r="C83" s="245">
        <f t="shared" ref="C83:C91" si="44">D83</f>
        <v>5</v>
      </c>
      <c r="D83" s="244">
        <v>5</v>
      </c>
      <c r="E83" s="244"/>
      <c r="F83" s="244"/>
      <c r="G83" s="250"/>
      <c r="H83" s="245">
        <f t="shared" si="43"/>
        <v>5</v>
      </c>
      <c r="I83" s="244">
        <v>5</v>
      </c>
      <c r="J83" s="244"/>
      <c r="K83" s="342"/>
      <c r="L83" s="250"/>
      <c r="M83" s="245">
        <f t="shared" ref="M83:M91" si="45">N83</f>
        <v>0</v>
      </c>
      <c r="N83" s="244">
        <v>0</v>
      </c>
      <c r="O83" s="244"/>
      <c r="P83" s="244"/>
      <c r="Q83" s="250"/>
      <c r="R83" s="343"/>
      <c r="S83" s="679"/>
    </row>
    <row r="84" spans="1:19" ht="37.5" customHeight="1" x14ac:dyDescent="0.25">
      <c r="A84" s="87">
        <v>2</v>
      </c>
      <c r="B84" s="248" t="s">
        <v>207</v>
      </c>
      <c r="C84" s="245">
        <f t="shared" si="44"/>
        <v>14</v>
      </c>
      <c r="D84" s="244">
        <v>14</v>
      </c>
      <c r="E84" s="244"/>
      <c r="F84" s="244"/>
      <c r="G84" s="250"/>
      <c r="H84" s="245">
        <f t="shared" si="43"/>
        <v>14</v>
      </c>
      <c r="I84" s="244">
        <v>14</v>
      </c>
      <c r="J84" s="244"/>
      <c r="K84" s="342"/>
      <c r="L84" s="250"/>
      <c r="M84" s="245">
        <f t="shared" si="45"/>
        <v>13.7</v>
      </c>
      <c r="N84" s="244">
        <v>13.7</v>
      </c>
      <c r="O84" s="244"/>
      <c r="P84" s="244"/>
      <c r="Q84" s="250"/>
      <c r="R84" s="343"/>
      <c r="S84" s="679"/>
    </row>
    <row r="85" spans="1:19" ht="42.75" customHeight="1" x14ac:dyDescent="0.25">
      <c r="A85" s="87">
        <v>3</v>
      </c>
      <c r="B85" s="248" t="s">
        <v>209</v>
      </c>
      <c r="C85" s="245">
        <f t="shared" si="44"/>
        <v>5</v>
      </c>
      <c r="D85" s="244">
        <v>5</v>
      </c>
      <c r="E85" s="244"/>
      <c r="F85" s="244"/>
      <c r="G85" s="250"/>
      <c r="H85" s="245">
        <f t="shared" si="43"/>
        <v>5</v>
      </c>
      <c r="I85" s="244">
        <v>5</v>
      </c>
      <c r="J85" s="244"/>
      <c r="K85" s="342"/>
      <c r="L85" s="250"/>
      <c r="M85" s="245">
        <f t="shared" si="45"/>
        <v>0</v>
      </c>
      <c r="N85" s="244">
        <v>0</v>
      </c>
      <c r="O85" s="244"/>
      <c r="P85" s="244"/>
      <c r="Q85" s="250"/>
      <c r="R85" s="343"/>
      <c r="S85" s="679"/>
    </row>
    <row r="86" spans="1:19" ht="55.5" customHeight="1" x14ac:dyDescent="0.25">
      <c r="A86" s="87">
        <v>4</v>
      </c>
      <c r="B86" s="248" t="s">
        <v>208</v>
      </c>
      <c r="C86" s="245">
        <f t="shared" si="44"/>
        <v>5</v>
      </c>
      <c r="D86" s="244">
        <v>5</v>
      </c>
      <c r="E86" s="244"/>
      <c r="F86" s="244"/>
      <c r="G86" s="250"/>
      <c r="H86" s="245">
        <f t="shared" si="43"/>
        <v>5</v>
      </c>
      <c r="I86" s="244">
        <v>5</v>
      </c>
      <c r="J86" s="244"/>
      <c r="K86" s="342"/>
      <c r="L86" s="250"/>
      <c r="M86" s="245">
        <f t="shared" si="45"/>
        <v>0</v>
      </c>
      <c r="N86" s="244">
        <v>0</v>
      </c>
      <c r="O86" s="244"/>
      <c r="P86" s="244"/>
      <c r="Q86" s="250"/>
      <c r="R86" s="343"/>
      <c r="S86" s="679"/>
    </row>
    <row r="87" spans="1:19" ht="133.5" customHeight="1" x14ac:dyDescent="0.25">
      <c r="A87" s="87">
        <v>5</v>
      </c>
      <c r="B87" s="248" t="s">
        <v>210</v>
      </c>
      <c r="C87" s="245">
        <f t="shared" si="44"/>
        <v>64</v>
      </c>
      <c r="D87" s="244">
        <v>64</v>
      </c>
      <c r="E87" s="244"/>
      <c r="F87" s="244"/>
      <c r="G87" s="250"/>
      <c r="H87" s="245">
        <f t="shared" si="43"/>
        <v>64</v>
      </c>
      <c r="I87" s="244">
        <v>64</v>
      </c>
      <c r="J87" s="244"/>
      <c r="K87" s="342"/>
      <c r="L87" s="250"/>
      <c r="M87" s="245">
        <f t="shared" si="45"/>
        <v>63.4</v>
      </c>
      <c r="N87" s="244">
        <v>63.4</v>
      </c>
      <c r="O87" s="244"/>
      <c r="P87" s="244"/>
      <c r="Q87" s="250"/>
      <c r="R87" s="343"/>
      <c r="S87" s="679"/>
    </row>
    <row r="88" spans="1:19" ht="124.5" customHeight="1" x14ac:dyDescent="0.25">
      <c r="A88" s="87">
        <v>6</v>
      </c>
      <c r="B88" s="248" t="s">
        <v>211</v>
      </c>
      <c r="C88" s="245">
        <f t="shared" si="44"/>
        <v>11</v>
      </c>
      <c r="D88" s="244">
        <v>11</v>
      </c>
      <c r="E88" s="244"/>
      <c r="F88" s="244"/>
      <c r="G88" s="250"/>
      <c r="H88" s="245">
        <f t="shared" si="43"/>
        <v>11</v>
      </c>
      <c r="I88" s="244">
        <v>11</v>
      </c>
      <c r="J88" s="244"/>
      <c r="K88" s="342"/>
      <c r="L88" s="250"/>
      <c r="M88" s="245">
        <f t="shared" si="45"/>
        <v>10.6</v>
      </c>
      <c r="N88" s="244">
        <v>10.6</v>
      </c>
      <c r="O88" s="244"/>
      <c r="P88" s="244"/>
      <c r="Q88" s="250"/>
      <c r="R88" s="343"/>
      <c r="S88" s="679"/>
    </row>
    <row r="89" spans="1:19" ht="96.75" customHeight="1" thickBot="1" x14ac:dyDescent="0.3">
      <c r="A89" s="87">
        <v>7</v>
      </c>
      <c r="B89" s="248" t="s">
        <v>212</v>
      </c>
      <c r="C89" s="245">
        <f t="shared" si="44"/>
        <v>4.9000000000000004</v>
      </c>
      <c r="D89" s="244">
        <v>4.9000000000000004</v>
      </c>
      <c r="E89" s="244"/>
      <c r="F89" s="344"/>
      <c r="G89" s="345"/>
      <c r="H89" s="346">
        <f t="shared" si="43"/>
        <v>4.9000000000000004</v>
      </c>
      <c r="I89" s="244">
        <v>4.9000000000000004</v>
      </c>
      <c r="J89" s="244"/>
      <c r="K89" s="342"/>
      <c r="L89" s="250"/>
      <c r="M89" s="245">
        <f t="shared" si="45"/>
        <v>0</v>
      </c>
      <c r="N89" s="244">
        <v>0</v>
      </c>
      <c r="O89" s="244"/>
      <c r="P89" s="344"/>
      <c r="Q89" s="250"/>
      <c r="R89" s="347"/>
      <c r="S89" s="679"/>
    </row>
    <row r="90" spans="1:19" ht="120.75" customHeight="1" thickBot="1" x14ac:dyDescent="0.3">
      <c r="A90" s="87">
        <v>8</v>
      </c>
      <c r="B90" s="248" t="s">
        <v>213</v>
      </c>
      <c r="C90" s="245">
        <f t="shared" si="44"/>
        <v>45</v>
      </c>
      <c r="D90" s="244">
        <v>45</v>
      </c>
      <c r="E90" s="244"/>
      <c r="F90" s="258"/>
      <c r="G90" s="348"/>
      <c r="H90" s="349">
        <f t="shared" si="43"/>
        <v>45</v>
      </c>
      <c r="I90" s="244">
        <v>45</v>
      </c>
      <c r="J90" s="244"/>
      <c r="K90" s="342"/>
      <c r="L90" s="250"/>
      <c r="M90" s="245">
        <f t="shared" si="45"/>
        <v>45</v>
      </c>
      <c r="N90" s="244">
        <v>45</v>
      </c>
      <c r="O90" s="244"/>
      <c r="P90" s="258"/>
      <c r="Q90" s="250"/>
      <c r="R90" s="350"/>
      <c r="S90" s="679"/>
    </row>
    <row r="91" spans="1:19" ht="28.9" customHeight="1" thickBot="1" x14ac:dyDescent="0.3">
      <c r="A91" s="154"/>
      <c r="B91" s="242" t="s">
        <v>131</v>
      </c>
      <c r="C91" s="351">
        <f t="shared" si="44"/>
        <v>4342.7</v>
      </c>
      <c r="D91" s="352">
        <f>D9+D39+D41+D43+D51+D66+D77+D82</f>
        <v>4342.7</v>
      </c>
      <c r="E91" s="352">
        <f>E9+E39+E41+E43+E51+E66+E77</f>
        <v>0</v>
      </c>
      <c r="F91" s="353">
        <f>F9+F39+F41+F43+F51+F66+F77</f>
        <v>0</v>
      </c>
      <c r="G91" s="354"/>
      <c r="H91" s="351">
        <f>I91</f>
        <v>4342.7</v>
      </c>
      <c r="I91" s="352">
        <f>I82+I77+I66+I51+I43+I41+I39+I9</f>
        <v>4342.7</v>
      </c>
      <c r="J91" s="352">
        <f t="shared" ref="J91:K91" si="46">J9+J39+J41+J43+J51+J66+J77</f>
        <v>0</v>
      </c>
      <c r="K91" s="355">
        <f t="shared" si="46"/>
        <v>0</v>
      </c>
      <c r="L91" s="356"/>
      <c r="M91" s="351">
        <f t="shared" si="45"/>
        <v>3770.5</v>
      </c>
      <c r="N91" s="352">
        <f>N9+N39+N41+N43+N51+N66+N77+N82</f>
        <v>3770.5</v>
      </c>
      <c r="O91" s="352">
        <f>O9+O39+O41+O43+O51+O66+O77</f>
        <v>0</v>
      </c>
      <c r="P91" s="353">
        <f>P9+P39+P41+P43+P51+P66+P77</f>
        <v>0</v>
      </c>
      <c r="Q91" s="354"/>
      <c r="R91" s="357">
        <f>M91/C91*100</f>
        <v>86.823865337232604</v>
      </c>
      <c r="S91" s="679">
        <v>1</v>
      </c>
    </row>
    <row r="92" spans="1:19" ht="23.45" customHeight="1" x14ac:dyDescent="0.25">
      <c r="A92" s="1633" t="s">
        <v>319</v>
      </c>
      <c r="B92" s="1634"/>
      <c r="C92" s="1634"/>
      <c r="D92" s="1634"/>
      <c r="E92" s="1634"/>
      <c r="F92" s="1634"/>
      <c r="G92" s="1634"/>
      <c r="H92" s="1634"/>
      <c r="I92" s="1634"/>
      <c r="J92" s="1634"/>
      <c r="K92" s="1634"/>
      <c r="L92" s="1634"/>
      <c r="M92" s="1634"/>
      <c r="N92" s="1634"/>
      <c r="O92" s="1634"/>
      <c r="P92" s="1634"/>
      <c r="Q92" s="1634"/>
      <c r="R92" s="1635"/>
      <c r="S92" s="679"/>
    </row>
    <row r="93" spans="1:19" ht="36" x14ac:dyDescent="0.25">
      <c r="A93" s="178"/>
      <c r="B93" s="131" t="s">
        <v>140</v>
      </c>
      <c r="C93" s="568">
        <f t="shared" ref="C93:C118" si="47">D93+E93+F93</f>
        <v>81577</v>
      </c>
      <c r="D93" s="569">
        <f>D94+D95+D96</f>
        <v>81577</v>
      </c>
      <c r="E93" s="569">
        <f t="shared" ref="E93:F93" si="48">E94+E95+E96</f>
        <v>0</v>
      </c>
      <c r="F93" s="463">
        <f t="shared" si="48"/>
        <v>0</v>
      </c>
      <c r="G93" s="602"/>
      <c r="H93" s="568">
        <f t="shared" ref="H93:H118" si="49">I93+J93+K93</f>
        <v>81577</v>
      </c>
      <c r="I93" s="569">
        <f>I94+I95+I96</f>
        <v>81577</v>
      </c>
      <c r="J93" s="101">
        <f t="shared" ref="J93:K93" si="50">J94+J95+J96</f>
        <v>0</v>
      </c>
      <c r="K93" s="20">
        <f t="shared" si="50"/>
        <v>0</v>
      </c>
      <c r="L93" s="358"/>
      <c r="M93" s="568">
        <f t="shared" ref="M93:M118" si="51">N93+O93+P93</f>
        <v>81435.100000000006</v>
      </c>
      <c r="N93" s="569">
        <f>N94+N95+N96</f>
        <v>81435.100000000006</v>
      </c>
      <c r="O93" s="569">
        <f t="shared" ref="O93:P93" si="52">O94+O95+O96</f>
        <v>0</v>
      </c>
      <c r="P93" s="570">
        <f t="shared" si="52"/>
        <v>0</v>
      </c>
      <c r="Q93" s="571"/>
      <c r="R93" s="359">
        <f>M93/C93*100</f>
        <v>99.826053912254693</v>
      </c>
      <c r="S93" s="679"/>
    </row>
    <row r="94" spans="1:19" ht="38.25" customHeight="1" x14ac:dyDescent="0.25">
      <c r="A94" s="32" t="s">
        <v>26</v>
      </c>
      <c r="B94" s="60" t="s">
        <v>175</v>
      </c>
      <c r="C94" s="118">
        <f t="shared" si="47"/>
        <v>16938.599999999999</v>
      </c>
      <c r="D94" s="27">
        <v>16938.599999999999</v>
      </c>
      <c r="E94" s="27"/>
      <c r="F94" s="27"/>
      <c r="G94" s="315"/>
      <c r="H94" s="118">
        <f t="shared" si="49"/>
        <v>16938.599999999999</v>
      </c>
      <c r="I94" s="27">
        <v>16938.599999999999</v>
      </c>
      <c r="J94" s="27"/>
      <c r="K94" s="27"/>
      <c r="L94" s="315"/>
      <c r="M94" s="572">
        <f t="shared" si="51"/>
        <v>16938.599999999999</v>
      </c>
      <c r="N94" s="573">
        <v>16938.599999999999</v>
      </c>
      <c r="O94" s="573"/>
      <c r="P94" s="574"/>
      <c r="Q94" s="575"/>
      <c r="R94" s="576"/>
      <c r="S94" s="679"/>
    </row>
    <row r="95" spans="1:19" ht="36" x14ac:dyDescent="0.25">
      <c r="A95" s="32" t="s">
        <v>27</v>
      </c>
      <c r="B95" s="60" t="s">
        <v>176</v>
      </c>
      <c r="C95" s="118">
        <f t="shared" si="47"/>
        <v>33571.9</v>
      </c>
      <c r="D95" s="27">
        <v>33571.9</v>
      </c>
      <c r="E95" s="27"/>
      <c r="F95" s="27"/>
      <c r="G95" s="315"/>
      <c r="H95" s="118">
        <f t="shared" si="49"/>
        <v>33571.9</v>
      </c>
      <c r="I95" s="27">
        <v>33571.9</v>
      </c>
      <c r="J95" s="27"/>
      <c r="K95" s="27"/>
      <c r="L95" s="315"/>
      <c r="M95" s="572">
        <f t="shared" si="51"/>
        <v>33430</v>
      </c>
      <c r="N95" s="573">
        <v>33430</v>
      </c>
      <c r="O95" s="573"/>
      <c r="P95" s="574"/>
      <c r="Q95" s="575"/>
      <c r="R95" s="576"/>
      <c r="S95" s="679"/>
    </row>
    <row r="96" spans="1:19" ht="38.25" customHeight="1" x14ac:dyDescent="0.25">
      <c r="A96" s="32" t="s">
        <v>28</v>
      </c>
      <c r="B96" s="60" t="s">
        <v>177</v>
      </c>
      <c r="C96" s="118">
        <f t="shared" si="47"/>
        <v>31066.5</v>
      </c>
      <c r="D96" s="27">
        <v>31066.5</v>
      </c>
      <c r="E96" s="27"/>
      <c r="F96" s="27"/>
      <c r="G96" s="315"/>
      <c r="H96" s="118">
        <f t="shared" si="49"/>
        <v>31066.5</v>
      </c>
      <c r="I96" s="27">
        <v>31066.5</v>
      </c>
      <c r="J96" s="27"/>
      <c r="K96" s="27"/>
      <c r="L96" s="315"/>
      <c r="M96" s="572">
        <f t="shared" si="51"/>
        <v>31066.5</v>
      </c>
      <c r="N96" s="573">
        <v>31066.5</v>
      </c>
      <c r="O96" s="573"/>
      <c r="P96" s="574"/>
      <c r="Q96" s="575"/>
      <c r="R96" s="576"/>
      <c r="S96" s="679"/>
    </row>
    <row r="97" spans="1:19" ht="39.75" customHeight="1" x14ac:dyDescent="0.25">
      <c r="A97" s="32"/>
      <c r="B97" s="132" t="s">
        <v>141</v>
      </c>
      <c r="C97" s="48">
        <f>D97+E97+F97</f>
        <v>7396.5999999999995</v>
      </c>
      <c r="D97" s="20">
        <f>D98+D99+D100+D101+D103+D104+D105</f>
        <v>7396.5999999999995</v>
      </c>
      <c r="E97" s="20">
        <f>E101+E102+E103+E104</f>
        <v>0</v>
      </c>
      <c r="F97" s="20">
        <f>F101+F102+F103+F104</f>
        <v>0</v>
      </c>
      <c r="G97" s="169"/>
      <c r="H97" s="48">
        <f t="shared" si="49"/>
        <v>7396.5999999999995</v>
      </c>
      <c r="I97" s="20">
        <f>I98+I99+I100+I101+I103+I104+I105</f>
        <v>7396.5999999999995</v>
      </c>
      <c r="J97" s="20">
        <f>J101+J102+J103+J104</f>
        <v>0</v>
      </c>
      <c r="K97" s="20">
        <f>K101+K102+K103+K104</f>
        <v>0</v>
      </c>
      <c r="L97" s="169"/>
      <c r="M97" s="577">
        <f t="shared" si="51"/>
        <v>7267.8099999999995</v>
      </c>
      <c r="N97" s="463">
        <f>N98+N99+N100+N101+N103+N104+N105</f>
        <v>7267.8099999999995</v>
      </c>
      <c r="O97" s="463">
        <f>O101+O102+O103+O104</f>
        <v>0</v>
      </c>
      <c r="P97" s="578">
        <f>P101+P102+P103+P104</f>
        <v>0</v>
      </c>
      <c r="Q97" s="571"/>
      <c r="R97" s="57">
        <f>M97/C97*100</f>
        <v>98.258794581294111</v>
      </c>
      <c r="S97" s="679"/>
    </row>
    <row r="98" spans="1:19" ht="25.5" customHeight="1" x14ac:dyDescent="0.25">
      <c r="A98" s="33" t="s">
        <v>34</v>
      </c>
      <c r="B98" s="601" t="s">
        <v>283</v>
      </c>
      <c r="C98" s="115">
        <f>D98</f>
        <v>3615.2</v>
      </c>
      <c r="D98" s="26">
        <v>3615.2</v>
      </c>
      <c r="E98" s="22"/>
      <c r="F98" s="22"/>
      <c r="G98" s="328"/>
      <c r="H98" s="115">
        <f>I98</f>
        <v>3615.2</v>
      </c>
      <c r="I98" s="26">
        <v>3615.2</v>
      </c>
      <c r="J98" s="26"/>
      <c r="K98" s="26"/>
      <c r="L98" s="319"/>
      <c r="M98" s="579">
        <f>N98</f>
        <v>3500.04</v>
      </c>
      <c r="N98" s="465">
        <v>3500.04</v>
      </c>
      <c r="O98" s="473"/>
      <c r="P98" s="598"/>
      <c r="Q98" s="599"/>
      <c r="R98" s="600"/>
      <c r="S98" s="679"/>
    </row>
    <row r="99" spans="1:19" ht="24" customHeight="1" x14ac:dyDescent="0.25">
      <c r="A99" s="33" t="s">
        <v>115</v>
      </c>
      <c r="B99" s="601" t="s">
        <v>284</v>
      </c>
      <c r="C99" s="115">
        <f>D99</f>
        <v>100</v>
      </c>
      <c r="D99" s="26">
        <v>100</v>
      </c>
      <c r="E99" s="22"/>
      <c r="F99" s="22"/>
      <c r="G99" s="328"/>
      <c r="H99" s="115">
        <f>I99</f>
        <v>100</v>
      </c>
      <c r="I99" s="26">
        <v>100</v>
      </c>
      <c r="J99" s="26"/>
      <c r="K99" s="26"/>
      <c r="L99" s="319"/>
      <c r="M99" s="579">
        <f>N99</f>
        <v>100</v>
      </c>
      <c r="N99" s="465">
        <v>100</v>
      </c>
      <c r="O99" s="473"/>
      <c r="P99" s="598"/>
      <c r="Q99" s="599"/>
      <c r="R99" s="600"/>
      <c r="S99" s="679"/>
    </row>
    <row r="100" spans="1:19" ht="24" customHeight="1" x14ac:dyDescent="0.25">
      <c r="A100" s="33" t="s">
        <v>116</v>
      </c>
      <c r="B100" s="601" t="s">
        <v>285</v>
      </c>
      <c r="C100" s="115">
        <f>D100</f>
        <v>2587</v>
      </c>
      <c r="D100" s="26">
        <v>2587</v>
      </c>
      <c r="E100" s="22"/>
      <c r="F100" s="22"/>
      <c r="G100" s="328"/>
      <c r="H100" s="115">
        <f>I100</f>
        <v>2587</v>
      </c>
      <c r="I100" s="26">
        <v>2587</v>
      </c>
      <c r="J100" s="26"/>
      <c r="K100" s="26"/>
      <c r="L100" s="319"/>
      <c r="M100" s="579">
        <f>N100</f>
        <v>2573.4299999999998</v>
      </c>
      <c r="N100" s="465">
        <v>2573.4299999999998</v>
      </c>
      <c r="O100" s="473"/>
      <c r="P100" s="598"/>
      <c r="Q100" s="599"/>
      <c r="R100" s="600"/>
      <c r="S100" s="679"/>
    </row>
    <row r="101" spans="1:19" ht="28.5" customHeight="1" x14ac:dyDescent="0.25">
      <c r="A101" s="32" t="s">
        <v>117</v>
      </c>
      <c r="B101" s="60" t="s">
        <v>286</v>
      </c>
      <c r="C101" s="115">
        <f t="shared" si="47"/>
        <v>772.8</v>
      </c>
      <c r="D101" s="27">
        <v>772.8</v>
      </c>
      <c r="E101" s="27"/>
      <c r="F101" s="27"/>
      <c r="G101" s="315"/>
      <c r="H101" s="115">
        <f t="shared" si="49"/>
        <v>772.8</v>
      </c>
      <c r="I101" s="27">
        <v>772.8</v>
      </c>
      <c r="J101" s="27"/>
      <c r="K101" s="27"/>
      <c r="L101" s="315"/>
      <c r="M101" s="579">
        <f t="shared" si="51"/>
        <v>772.8</v>
      </c>
      <c r="N101" s="573">
        <v>772.8</v>
      </c>
      <c r="O101" s="573"/>
      <c r="P101" s="574"/>
      <c r="Q101" s="575"/>
      <c r="R101" s="576"/>
      <c r="S101" s="679"/>
    </row>
    <row r="102" spans="1:19" ht="20.25" hidden="1" customHeight="1" x14ac:dyDescent="0.25">
      <c r="A102" s="32"/>
      <c r="B102" s="60" t="s">
        <v>132</v>
      </c>
      <c r="C102" s="115">
        <f t="shared" si="47"/>
        <v>0</v>
      </c>
      <c r="D102" s="27"/>
      <c r="E102" s="27"/>
      <c r="F102" s="27"/>
      <c r="G102" s="315"/>
      <c r="H102" s="115">
        <f t="shared" si="49"/>
        <v>0</v>
      </c>
      <c r="I102" s="27">
        <v>0</v>
      </c>
      <c r="J102" s="27"/>
      <c r="K102" s="27"/>
      <c r="L102" s="315"/>
      <c r="M102" s="579">
        <f t="shared" si="51"/>
        <v>0</v>
      </c>
      <c r="N102" s="573"/>
      <c r="O102" s="573"/>
      <c r="P102" s="574"/>
      <c r="Q102" s="575"/>
      <c r="R102" s="576"/>
      <c r="S102" s="679"/>
    </row>
    <row r="103" spans="1:19" ht="31.5" customHeight="1" x14ac:dyDescent="0.25">
      <c r="A103" s="32" t="s">
        <v>118</v>
      </c>
      <c r="B103" s="60" t="s">
        <v>312</v>
      </c>
      <c r="C103" s="115">
        <f t="shared" si="47"/>
        <v>97.2</v>
      </c>
      <c r="D103" s="27">
        <v>97.2</v>
      </c>
      <c r="E103" s="27"/>
      <c r="F103" s="27"/>
      <c r="G103" s="315"/>
      <c r="H103" s="115">
        <f t="shared" si="49"/>
        <v>97.2</v>
      </c>
      <c r="I103" s="27">
        <v>97.2</v>
      </c>
      <c r="J103" s="27"/>
      <c r="K103" s="27"/>
      <c r="L103" s="315"/>
      <c r="M103" s="579">
        <f t="shared" si="51"/>
        <v>97.14</v>
      </c>
      <c r="N103" s="573">
        <v>97.14</v>
      </c>
      <c r="O103" s="573"/>
      <c r="P103" s="574"/>
      <c r="Q103" s="575"/>
      <c r="R103" s="576"/>
      <c r="S103" s="679"/>
    </row>
    <row r="104" spans="1:19" ht="30" customHeight="1" x14ac:dyDescent="0.25">
      <c r="A104" s="32" t="s">
        <v>119</v>
      </c>
      <c r="B104" s="60" t="s">
        <v>134</v>
      </c>
      <c r="C104" s="115">
        <f t="shared" si="47"/>
        <v>124.4</v>
      </c>
      <c r="D104" s="27">
        <v>124.4</v>
      </c>
      <c r="E104" s="27"/>
      <c r="F104" s="27"/>
      <c r="G104" s="315"/>
      <c r="H104" s="115">
        <f t="shared" si="49"/>
        <v>124.4</v>
      </c>
      <c r="I104" s="27">
        <v>124.4</v>
      </c>
      <c r="J104" s="27"/>
      <c r="K104" s="27"/>
      <c r="L104" s="315"/>
      <c r="M104" s="579">
        <f t="shared" si="51"/>
        <v>124.4</v>
      </c>
      <c r="N104" s="573">
        <v>124.4</v>
      </c>
      <c r="O104" s="573"/>
      <c r="P104" s="574"/>
      <c r="Q104" s="575"/>
      <c r="R104" s="576"/>
      <c r="S104" s="679"/>
    </row>
    <row r="105" spans="1:19" ht="30" customHeight="1" x14ac:dyDescent="0.25">
      <c r="A105" s="32">
        <v>2.7</v>
      </c>
      <c r="B105" s="60" t="s">
        <v>325</v>
      </c>
      <c r="C105" s="115">
        <f t="shared" si="47"/>
        <v>100</v>
      </c>
      <c r="D105" s="27">
        <v>100</v>
      </c>
      <c r="E105" s="27"/>
      <c r="F105" s="27"/>
      <c r="G105" s="315"/>
      <c r="H105" s="115">
        <f t="shared" si="49"/>
        <v>100</v>
      </c>
      <c r="I105" s="27">
        <v>100</v>
      </c>
      <c r="J105" s="27"/>
      <c r="K105" s="27"/>
      <c r="L105" s="315"/>
      <c r="M105" s="579">
        <f t="shared" si="51"/>
        <v>100</v>
      </c>
      <c r="N105" s="573">
        <v>100</v>
      </c>
      <c r="O105" s="573"/>
      <c r="P105" s="574"/>
      <c r="Q105" s="575"/>
      <c r="R105" s="576"/>
      <c r="S105" s="679"/>
    </row>
    <row r="106" spans="1:19" ht="42.75" customHeight="1" x14ac:dyDescent="0.25">
      <c r="A106" s="32"/>
      <c r="B106" s="132" t="s">
        <v>142</v>
      </c>
      <c r="C106" s="603">
        <f t="shared" si="47"/>
        <v>7103.3</v>
      </c>
      <c r="D106" s="462">
        <f>D107+D108+D109+D110+D111+D112+D113+D114</f>
        <v>7103.3</v>
      </c>
      <c r="E106" s="462">
        <f>E107+E108+E109+E110+E111+E112</f>
        <v>0</v>
      </c>
      <c r="F106" s="462">
        <f>F107+F108+F109+F110+F111+F112</f>
        <v>0</v>
      </c>
      <c r="G106" s="604"/>
      <c r="H106" s="603">
        <f t="shared" si="49"/>
        <v>7103.3</v>
      </c>
      <c r="I106" s="462">
        <f>I107+I108+I109+I110+I111+I112+I113+I114</f>
        <v>7103.3</v>
      </c>
      <c r="J106" s="20"/>
      <c r="K106" s="20"/>
      <c r="L106" s="169"/>
      <c r="M106" s="577">
        <f t="shared" si="51"/>
        <v>7006.7</v>
      </c>
      <c r="N106" s="463">
        <f>N107+N108+N109+N110+N111+N112+N113+N114</f>
        <v>7006.7</v>
      </c>
      <c r="O106" s="463"/>
      <c r="P106" s="578"/>
      <c r="Q106" s="571"/>
      <c r="R106" s="57">
        <f>M106/C106*100</f>
        <v>98.640068700463161</v>
      </c>
      <c r="S106" s="679"/>
    </row>
    <row r="107" spans="1:19" ht="27.75" customHeight="1" x14ac:dyDescent="0.25">
      <c r="A107" s="63" t="s">
        <v>40</v>
      </c>
      <c r="B107" s="601" t="s">
        <v>174</v>
      </c>
      <c r="C107" s="605">
        <f t="shared" si="47"/>
        <v>2967.9</v>
      </c>
      <c r="D107" s="277">
        <v>2967.9</v>
      </c>
      <c r="E107" s="277"/>
      <c r="F107" s="277"/>
      <c r="G107" s="606"/>
      <c r="H107" s="605">
        <f t="shared" si="49"/>
        <v>2967.9</v>
      </c>
      <c r="I107" s="277">
        <v>2967.9</v>
      </c>
      <c r="J107" s="27"/>
      <c r="K107" s="27"/>
      <c r="L107" s="315"/>
      <c r="M107" s="579">
        <f t="shared" si="51"/>
        <v>2967.9</v>
      </c>
      <c r="N107" s="573">
        <v>2967.9</v>
      </c>
      <c r="O107" s="573"/>
      <c r="P107" s="574"/>
      <c r="Q107" s="575"/>
      <c r="R107" s="576"/>
      <c r="S107" s="679"/>
    </row>
    <row r="108" spans="1:19" ht="25.5" customHeight="1" x14ac:dyDescent="0.25">
      <c r="A108" s="62" t="s">
        <v>35</v>
      </c>
      <c r="B108" s="601" t="s">
        <v>136</v>
      </c>
      <c r="C108" s="607">
        <f t="shared" si="47"/>
        <v>224.2</v>
      </c>
      <c r="D108" s="608">
        <v>224.2</v>
      </c>
      <c r="E108" s="608"/>
      <c r="F108" s="608"/>
      <c r="G108" s="609"/>
      <c r="H108" s="607">
        <f t="shared" si="49"/>
        <v>224.2</v>
      </c>
      <c r="I108" s="608">
        <v>224.2</v>
      </c>
      <c r="J108" s="117"/>
      <c r="K108" s="117"/>
      <c r="L108" s="198"/>
      <c r="M108" s="580">
        <f t="shared" si="51"/>
        <v>154.69999999999999</v>
      </c>
      <c r="N108" s="581">
        <v>154.69999999999999</v>
      </c>
      <c r="O108" s="581"/>
      <c r="P108" s="582"/>
      <c r="Q108" s="575"/>
      <c r="R108" s="576"/>
      <c r="S108" s="679"/>
    </row>
    <row r="109" spans="1:19" ht="28.5" customHeight="1" x14ac:dyDescent="0.25">
      <c r="A109" s="62" t="s">
        <v>41</v>
      </c>
      <c r="B109" s="601" t="s">
        <v>232</v>
      </c>
      <c r="C109" s="605">
        <f t="shared" si="47"/>
        <v>362.3</v>
      </c>
      <c r="D109" s="277">
        <v>362.3</v>
      </c>
      <c r="E109" s="277"/>
      <c r="F109" s="277"/>
      <c r="G109" s="606"/>
      <c r="H109" s="605">
        <f t="shared" si="49"/>
        <v>362.3</v>
      </c>
      <c r="I109" s="277">
        <v>362.3</v>
      </c>
      <c r="J109" s="27"/>
      <c r="K109" s="27"/>
      <c r="L109" s="315"/>
      <c r="M109" s="579">
        <f t="shared" si="51"/>
        <v>351.9</v>
      </c>
      <c r="N109" s="573">
        <v>351.9</v>
      </c>
      <c r="O109" s="583"/>
      <c r="P109" s="574"/>
      <c r="Q109" s="575"/>
      <c r="R109" s="576"/>
      <c r="S109" s="679"/>
    </row>
    <row r="110" spans="1:19" ht="24" x14ac:dyDescent="0.25">
      <c r="A110" s="62" t="s">
        <v>42</v>
      </c>
      <c r="B110" s="60" t="s">
        <v>137</v>
      </c>
      <c r="C110" s="610">
        <f t="shared" si="47"/>
        <v>300</v>
      </c>
      <c r="D110" s="611">
        <v>300</v>
      </c>
      <c r="E110" s="611"/>
      <c r="F110" s="611"/>
      <c r="G110" s="612"/>
      <c r="H110" s="610">
        <f t="shared" si="49"/>
        <v>300</v>
      </c>
      <c r="I110" s="611">
        <v>300</v>
      </c>
      <c r="J110" s="313"/>
      <c r="K110" s="313"/>
      <c r="L110" s="323"/>
      <c r="M110" s="584">
        <f t="shared" si="51"/>
        <v>300</v>
      </c>
      <c r="N110" s="585">
        <v>300</v>
      </c>
      <c r="O110" s="586"/>
      <c r="P110" s="586"/>
      <c r="Q110" s="575"/>
      <c r="R110" s="576"/>
      <c r="S110" s="679"/>
    </row>
    <row r="111" spans="1:19" ht="25.5" customHeight="1" x14ac:dyDescent="0.25">
      <c r="A111" s="64" t="s">
        <v>138</v>
      </c>
      <c r="B111" s="60" t="s">
        <v>135</v>
      </c>
      <c r="C111" s="605">
        <f t="shared" si="47"/>
        <v>107</v>
      </c>
      <c r="D111" s="277">
        <v>107</v>
      </c>
      <c r="E111" s="277"/>
      <c r="F111" s="277"/>
      <c r="G111" s="606"/>
      <c r="H111" s="605">
        <f t="shared" si="49"/>
        <v>107</v>
      </c>
      <c r="I111" s="277">
        <v>107</v>
      </c>
      <c r="J111" s="27"/>
      <c r="K111" s="27"/>
      <c r="L111" s="315"/>
      <c r="M111" s="579">
        <f t="shared" si="51"/>
        <v>107</v>
      </c>
      <c r="N111" s="573">
        <v>107</v>
      </c>
      <c r="O111" s="574"/>
      <c r="P111" s="574"/>
      <c r="Q111" s="575"/>
      <c r="R111" s="576"/>
      <c r="S111" s="679"/>
    </row>
    <row r="112" spans="1:19" ht="27.75" customHeight="1" x14ac:dyDescent="0.25">
      <c r="A112" s="64" t="s">
        <v>139</v>
      </c>
      <c r="B112" s="60" t="s">
        <v>287</v>
      </c>
      <c r="C112" s="605">
        <f t="shared" si="47"/>
        <v>2761.6</v>
      </c>
      <c r="D112" s="277">
        <v>2761.6</v>
      </c>
      <c r="E112" s="277"/>
      <c r="F112" s="277"/>
      <c r="G112" s="606"/>
      <c r="H112" s="605">
        <f t="shared" si="49"/>
        <v>2761.6</v>
      </c>
      <c r="I112" s="277">
        <v>2761.6</v>
      </c>
      <c r="J112" s="27"/>
      <c r="K112" s="27"/>
      <c r="L112" s="315"/>
      <c r="M112" s="579">
        <f t="shared" si="51"/>
        <v>2745</v>
      </c>
      <c r="N112" s="573">
        <v>2745</v>
      </c>
      <c r="O112" s="574"/>
      <c r="P112" s="574"/>
      <c r="Q112" s="575"/>
      <c r="R112" s="576"/>
      <c r="S112" s="679"/>
    </row>
    <row r="113" spans="1:19" ht="27.75" customHeight="1" x14ac:dyDescent="0.25">
      <c r="A113" s="64" t="s">
        <v>326</v>
      </c>
      <c r="B113" s="60" t="s">
        <v>325</v>
      </c>
      <c r="C113" s="605">
        <f t="shared" si="47"/>
        <v>136</v>
      </c>
      <c r="D113" s="277">
        <v>136</v>
      </c>
      <c r="E113" s="277"/>
      <c r="F113" s="277"/>
      <c r="G113" s="606"/>
      <c r="H113" s="605">
        <f t="shared" si="49"/>
        <v>136</v>
      </c>
      <c r="I113" s="277">
        <v>136</v>
      </c>
      <c r="J113" s="27"/>
      <c r="K113" s="27"/>
      <c r="L113" s="315"/>
      <c r="M113" s="579">
        <f t="shared" si="51"/>
        <v>136</v>
      </c>
      <c r="N113" s="573">
        <v>136</v>
      </c>
      <c r="O113" s="574"/>
      <c r="P113" s="574"/>
      <c r="Q113" s="575"/>
      <c r="R113" s="576"/>
      <c r="S113" s="679"/>
    </row>
    <row r="114" spans="1:19" ht="27.75" customHeight="1" x14ac:dyDescent="0.25">
      <c r="A114" s="64" t="s">
        <v>327</v>
      </c>
      <c r="B114" s="60" t="s">
        <v>134</v>
      </c>
      <c r="C114" s="605">
        <f t="shared" si="47"/>
        <v>244.3</v>
      </c>
      <c r="D114" s="277">
        <v>244.3</v>
      </c>
      <c r="E114" s="277"/>
      <c r="F114" s="277"/>
      <c r="G114" s="606"/>
      <c r="H114" s="605">
        <f t="shared" si="49"/>
        <v>244.3</v>
      </c>
      <c r="I114" s="277">
        <v>244.3</v>
      </c>
      <c r="J114" s="27"/>
      <c r="K114" s="27"/>
      <c r="L114" s="315"/>
      <c r="M114" s="579">
        <f t="shared" si="51"/>
        <v>244.2</v>
      </c>
      <c r="N114" s="573">
        <v>244.2</v>
      </c>
      <c r="O114" s="574"/>
      <c r="P114" s="574"/>
      <c r="Q114" s="575"/>
      <c r="R114" s="576"/>
      <c r="S114" s="679"/>
    </row>
    <row r="115" spans="1:19" ht="42" customHeight="1" x14ac:dyDescent="0.25">
      <c r="A115" s="32"/>
      <c r="B115" s="132" t="s">
        <v>322</v>
      </c>
      <c r="C115" s="48">
        <f t="shared" si="47"/>
        <v>746.2</v>
      </c>
      <c r="D115" s="20">
        <f>D116</f>
        <v>746.2</v>
      </c>
      <c r="E115" s="20">
        <f t="shared" ref="E115:F115" si="53">E116</f>
        <v>0</v>
      </c>
      <c r="F115" s="20">
        <f t="shared" si="53"/>
        <v>0</v>
      </c>
      <c r="G115" s="169"/>
      <c r="H115" s="48">
        <f t="shared" si="49"/>
        <v>746.2</v>
      </c>
      <c r="I115" s="20">
        <f>I116</f>
        <v>746.2</v>
      </c>
      <c r="J115" s="20">
        <f t="shared" ref="J115:K115" si="54">J116</f>
        <v>0</v>
      </c>
      <c r="K115" s="20">
        <f t="shared" si="54"/>
        <v>0</v>
      </c>
      <c r="L115" s="169"/>
      <c r="M115" s="577">
        <f t="shared" si="51"/>
        <v>746.1</v>
      </c>
      <c r="N115" s="463">
        <f>N116</f>
        <v>746.1</v>
      </c>
      <c r="O115" s="578">
        <f t="shared" ref="O115:P115" si="55">O116</f>
        <v>0</v>
      </c>
      <c r="P115" s="578">
        <f t="shared" si="55"/>
        <v>0</v>
      </c>
      <c r="Q115" s="571"/>
      <c r="R115" s="57">
        <f>M115/C115*100</f>
        <v>99.986598767086562</v>
      </c>
      <c r="S115" s="679"/>
    </row>
    <row r="116" spans="1:19" ht="24.6" customHeight="1" x14ac:dyDescent="0.25">
      <c r="A116" s="32" t="s">
        <v>50</v>
      </c>
      <c r="B116" s="133" t="s">
        <v>323</v>
      </c>
      <c r="C116" s="119">
        <f t="shared" si="47"/>
        <v>746.2</v>
      </c>
      <c r="D116" s="117">
        <v>746.2</v>
      </c>
      <c r="E116" s="117"/>
      <c r="F116" s="117"/>
      <c r="G116" s="321"/>
      <c r="H116" s="119">
        <f t="shared" si="49"/>
        <v>746.2</v>
      </c>
      <c r="I116" s="117">
        <v>746.2</v>
      </c>
      <c r="J116" s="117"/>
      <c r="K116" s="117"/>
      <c r="L116" s="199"/>
      <c r="M116" s="587">
        <f t="shared" si="51"/>
        <v>746.1</v>
      </c>
      <c r="N116" s="581">
        <v>746.1</v>
      </c>
      <c r="O116" s="581"/>
      <c r="P116" s="582"/>
      <c r="Q116" s="575"/>
      <c r="R116" s="588"/>
      <c r="S116" s="679"/>
    </row>
    <row r="117" spans="1:19" ht="39.75" customHeight="1" x14ac:dyDescent="0.25">
      <c r="A117" s="32"/>
      <c r="B117" s="134" t="s">
        <v>321</v>
      </c>
      <c r="C117" s="48">
        <f t="shared" si="47"/>
        <v>3584</v>
      </c>
      <c r="D117" s="23">
        <f>D118</f>
        <v>3584</v>
      </c>
      <c r="E117" s="203"/>
      <c r="F117" s="203"/>
      <c r="G117" s="360"/>
      <c r="H117" s="48">
        <f t="shared" si="49"/>
        <v>3584</v>
      </c>
      <c r="I117" s="23">
        <f>I118</f>
        <v>3584</v>
      </c>
      <c r="J117" s="203"/>
      <c r="K117" s="203"/>
      <c r="L117" s="361"/>
      <c r="M117" s="577">
        <f t="shared" si="51"/>
        <v>3584</v>
      </c>
      <c r="N117" s="589">
        <f>N118</f>
        <v>3584</v>
      </c>
      <c r="O117" s="590"/>
      <c r="P117" s="591"/>
      <c r="Q117" s="592"/>
      <c r="R117" s="362">
        <f>M117/C117*100</f>
        <v>100</v>
      </c>
      <c r="S117" s="679"/>
    </row>
    <row r="118" spans="1:19" ht="28.5" customHeight="1" thickBot="1" x14ac:dyDescent="0.3">
      <c r="A118" s="95"/>
      <c r="B118" s="158" t="s">
        <v>324</v>
      </c>
      <c r="C118" s="363">
        <f t="shared" si="47"/>
        <v>3584</v>
      </c>
      <c r="D118" s="364">
        <v>3584</v>
      </c>
      <c r="E118" s="364"/>
      <c r="F118" s="364"/>
      <c r="G118" s="365"/>
      <c r="H118" s="363">
        <f t="shared" si="49"/>
        <v>3584</v>
      </c>
      <c r="I118" s="364">
        <v>3584</v>
      </c>
      <c r="J118" s="364"/>
      <c r="K118" s="344"/>
      <c r="L118" s="365"/>
      <c r="M118" s="593">
        <f t="shared" si="51"/>
        <v>3584</v>
      </c>
      <c r="N118" s="594">
        <v>3584</v>
      </c>
      <c r="O118" s="594"/>
      <c r="P118" s="595"/>
      <c r="Q118" s="596"/>
      <c r="R118" s="597"/>
      <c r="S118" s="679"/>
    </row>
    <row r="119" spans="1:19" ht="21" customHeight="1" thickBot="1" x14ac:dyDescent="0.3">
      <c r="A119" s="159"/>
      <c r="B119" s="156" t="s">
        <v>131</v>
      </c>
      <c r="C119" s="157">
        <f>C93+C97+C106+C115+C117</f>
        <v>100407.1</v>
      </c>
      <c r="D119" s="155">
        <f>D93+D97+D106+D115+D117</f>
        <v>100407.1</v>
      </c>
      <c r="E119" s="155">
        <f>E93+E97+E106+E115</f>
        <v>0</v>
      </c>
      <c r="F119" s="155">
        <f>F93+F97+F106+F115</f>
        <v>0</v>
      </c>
      <c r="G119" s="156"/>
      <c r="H119" s="157">
        <f>H93+H97+H106+H115+H117</f>
        <v>100407.1</v>
      </c>
      <c r="I119" s="155">
        <f>I93+I97+I106+I115+I117</f>
        <v>100407.1</v>
      </c>
      <c r="J119" s="155">
        <f>J93+J97+J106+J115</f>
        <v>0</v>
      </c>
      <c r="K119" s="155">
        <f>K93+K97+K106+K115</f>
        <v>0</v>
      </c>
      <c r="L119" s="156"/>
      <c r="M119" s="650">
        <f>M93+M97+M106+M115+M117</f>
        <v>100039.71</v>
      </c>
      <c r="N119" s="651">
        <f>N93+N97+N106+N115+N117</f>
        <v>100039.71</v>
      </c>
      <c r="O119" s="651">
        <f>O93+O97+O106+O115</f>
        <v>0</v>
      </c>
      <c r="P119" s="652">
        <f>P93+P97+P106+P115</f>
        <v>0</v>
      </c>
      <c r="Q119" s="653"/>
      <c r="R119" s="366">
        <f>M119/C119*100</f>
        <v>99.634099580607355</v>
      </c>
      <c r="S119" s="679">
        <v>2</v>
      </c>
    </row>
    <row r="120" spans="1:19" ht="31.9" customHeight="1" x14ac:dyDescent="0.25">
      <c r="A120" s="1620" t="s">
        <v>277</v>
      </c>
      <c r="B120" s="1619"/>
      <c r="C120" s="1619"/>
      <c r="D120" s="1619"/>
      <c r="E120" s="1619"/>
      <c r="F120" s="1619"/>
      <c r="G120" s="1619"/>
      <c r="H120" s="1619"/>
      <c r="I120" s="1619"/>
      <c r="J120" s="1619"/>
      <c r="K120" s="1619"/>
      <c r="L120" s="1619"/>
      <c r="M120" s="1619"/>
      <c r="N120" s="1619"/>
      <c r="O120" s="1619"/>
      <c r="P120" s="1619"/>
      <c r="Q120" s="1619"/>
      <c r="R120" s="1621"/>
      <c r="S120" s="679"/>
    </row>
    <row r="121" spans="1:19" ht="48" customHeight="1" x14ac:dyDescent="0.25">
      <c r="A121" s="2"/>
      <c r="B121" s="563" t="s">
        <v>278</v>
      </c>
      <c r="C121" s="27">
        <f>D121+E121+F121</f>
        <v>100</v>
      </c>
      <c r="D121" s="27">
        <v>100</v>
      </c>
      <c r="E121" s="27"/>
      <c r="F121" s="27"/>
      <c r="G121" s="27"/>
      <c r="H121" s="27">
        <v>100</v>
      </c>
      <c r="I121" s="27">
        <v>100</v>
      </c>
      <c r="J121" s="27"/>
      <c r="K121" s="27"/>
      <c r="L121" s="27"/>
      <c r="M121" s="27">
        <f>N121+O121+P121</f>
        <v>99.86</v>
      </c>
      <c r="N121" s="27">
        <v>99.86</v>
      </c>
      <c r="O121" s="2"/>
      <c r="P121" s="2"/>
      <c r="Q121" s="2"/>
      <c r="R121" s="2"/>
      <c r="S121" s="679"/>
    </row>
    <row r="122" spans="1:19" ht="66" customHeight="1" x14ac:dyDescent="0.25">
      <c r="A122" s="2"/>
      <c r="B122" s="563" t="s">
        <v>279</v>
      </c>
      <c r="C122" s="27">
        <f>D122</f>
        <v>250</v>
      </c>
      <c r="D122" s="27">
        <v>250</v>
      </c>
      <c r="E122" s="27"/>
      <c r="F122" s="27"/>
      <c r="G122" s="27"/>
      <c r="H122" s="27">
        <v>250</v>
      </c>
      <c r="I122" s="27">
        <v>250</v>
      </c>
      <c r="J122" s="27"/>
      <c r="K122" s="27"/>
      <c r="L122" s="27"/>
      <c r="M122" s="27">
        <v>250</v>
      </c>
      <c r="N122" s="27">
        <v>250</v>
      </c>
      <c r="O122" s="2"/>
      <c r="P122" s="2"/>
      <c r="Q122" s="2"/>
      <c r="R122" s="2"/>
      <c r="S122" s="679"/>
    </row>
    <row r="123" spans="1:19" ht="41.25" customHeight="1" x14ac:dyDescent="0.25">
      <c r="A123" s="2"/>
      <c r="B123" s="563" t="s">
        <v>280</v>
      </c>
      <c r="C123" s="27">
        <f>D123</f>
        <v>0</v>
      </c>
      <c r="D123" s="27">
        <v>0</v>
      </c>
      <c r="E123" s="27"/>
      <c r="F123" s="27"/>
      <c r="G123" s="27"/>
      <c r="H123" s="27">
        <f>I123</f>
        <v>100</v>
      </c>
      <c r="I123" s="27">
        <v>100</v>
      </c>
      <c r="J123" s="27"/>
      <c r="K123" s="27"/>
      <c r="L123" s="27"/>
      <c r="M123" s="27">
        <f>N123</f>
        <v>0</v>
      </c>
      <c r="N123" s="27">
        <v>0</v>
      </c>
      <c r="O123" s="2"/>
      <c r="P123" s="2"/>
      <c r="Q123" s="2"/>
      <c r="R123" s="2"/>
      <c r="S123" s="679"/>
    </row>
    <row r="124" spans="1:19" ht="24.6" customHeight="1" thickBot="1" x14ac:dyDescent="0.3">
      <c r="A124" s="560"/>
      <c r="B124" s="367" t="s">
        <v>131</v>
      </c>
      <c r="C124" s="561">
        <f>D124</f>
        <v>350</v>
      </c>
      <c r="D124" s="562">
        <f>D121+D122+D123</f>
        <v>350</v>
      </c>
      <c r="E124" s="562">
        <f t="shared" ref="E124:P124" si="56">E121</f>
        <v>0</v>
      </c>
      <c r="F124" s="562">
        <f t="shared" si="56"/>
        <v>0</v>
      </c>
      <c r="G124" s="367"/>
      <c r="H124" s="561">
        <f>I124</f>
        <v>450</v>
      </c>
      <c r="I124" s="562">
        <f>I121+I122+I123</f>
        <v>450</v>
      </c>
      <c r="J124" s="562">
        <f t="shared" si="56"/>
        <v>0</v>
      </c>
      <c r="K124" s="562">
        <f t="shared" si="56"/>
        <v>0</v>
      </c>
      <c r="L124" s="367"/>
      <c r="M124" s="561">
        <f>N124</f>
        <v>349.86</v>
      </c>
      <c r="N124" s="562">
        <f>N121+N122+N123</f>
        <v>349.86</v>
      </c>
      <c r="O124" s="562">
        <f t="shared" si="56"/>
        <v>0</v>
      </c>
      <c r="P124" s="654">
        <f t="shared" si="56"/>
        <v>0</v>
      </c>
      <c r="Q124" s="367"/>
      <c r="R124" s="371">
        <f>M124/C124*100</f>
        <v>99.960000000000008</v>
      </c>
      <c r="S124" s="679">
        <v>3</v>
      </c>
    </row>
    <row r="125" spans="1:19" ht="28.5" customHeight="1" x14ac:dyDescent="0.25">
      <c r="A125" s="1636" t="s">
        <v>288</v>
      </c>
      <c r="B125" s="1637"/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8"/>
      <c r="S125" s="679"/>
    </row>
    <row r="126" spans="1:19" ht="46.5" customHeight="1" x14ac:dyDescent="0.25">
      <c r="A126" s="35"/>
      <c r="B126" s="209" t="s">
        <v>100</v>
      </c>
      <c r="C126" s="43">
        <f>D126+E126+F126</f>
        <v>487</v>
      </c>
      <c r="D126" s="26">
        <v>487</v>
      </c>
      <c r="E126" s="22"/>
      <c r="F126" s="22"/>
      <c r="G126" s="50"/>
      <c r="H126" s="43">
        <f>I126+J126+K126</f>
        <v>487</v>
      </c>
      <c r="I126" s="26">
        <v>487</v>
      </c>
      <c r="J126" s="22"/>
      <c r="K126" s="22"/>
      <c r="L126" s="50"/>
      <c r="M126" s="43">
        <f>N126+O126+P126</f>
        <v>485.9</v>
      </c>
      <c r="N126" s="26">
        <v>485.9</v>
      </c>
      <c r="O126" s="22"/>
      <c r="P126" s="329"/>
      <c r="Q126" s="50"/>
      <c r="R126" s="166"/>
      <c r="S126" s="679"/>
    </row>
    <row r="127" spans="1:19" ht="87" customHeight="1" x14ac:dyDescent="0.25">
      <c r="A127" s="37"/>
      <c r="B127" s="209" t="s">
        <v>101</v>
      </c>
      <c r="C127" s="43">
        <f>D127+E127+F127</f>
        <v>250</v>
      </c>
      <c r="D127" s="138">
        <v>250</v>
      </c>
      <c r="E127" s="39"/>
      <c r="F127" s="39"/>
      <c r="G127" s="164"/>
      <c r="H127" s="43">
        <f t="shared" ref="H127:H128" si="57">I127+J127+K127</f>
        <v>250</v>
      </c>
      <c r="I127" s="138">
        <v>250</v>
      </c>
      <c r="J127" s="39"/>
      <c r="K127" s="39"/>
      <c r="L127" s="164"/>
      <c r="M127" s="43">
        <f t="shared" ref="M127:M128" si="58">N127+O127+P127</f>
        <v>167.2</v>
      </c>
      <c r="N127" s="39">
        <v>167.2</v>
      </c>
      <c r="O127" s="38"/>
      <c r="P127" s="368"/>
      <c r="Q127" s="167"/>
      <c r="R127" s="59"/>
      <c r="S127" s="679"/>
    </row>
    <row r="128" spans="1:19" ht="52.5" customHeight="1" thickBot="1" x14ac:dyDescent="0.3">
      <c r="A128" s="161"/>
      <c r="B128" s="210" t="s">
        <v>166</v>
      </c>
      <c r="C128" s="163">
        <f>D128+E128+F128</f>
        <v>4</v>
      </c>
      <c r="D128" s="162">
        <v>4</v>
      </c>
      <c r="E128" s="162"/>
      <c r="F128" s="162"/>
      <c r="G128" s="165"/>
      <c r="H128" s="163">
        <f t="shared" si="57"/>
        <v>4</v>
      </c>
      <c r="I128" s="162">
        <v>4</v>
      </c>
      <c r="J128" s="162"/>
      <c r="K128" s="162"/>
      <c r="L128" s="165"/>
      <c r="M128" s="163">
        <f t="shared" si="58"/>
        <v>0</v>
      </c>
      <c r="N128" s="143">
        <v>0</v>
      </c>
      <c r="O128" s="162"/>
      <c r="P128" s="369"/>
      <c r="Q128" s="370"/>
      <c r="R128" s="81"/>
      <c r="S128" s="679"/>
    </row>
    <row r="129" spans="1:19" ht="32.25" customHeight="1" thickBot="1" x14ac:dyDescent="0.3">
      <c r="A129" s="142"/>
      <c r="B129" s="156" t="s">
        <v>102</v>
      </c>
      <c r="C129" s="157">
        <f>C126+C127+C128</f>
        <v>741</v>
      </c>
      <c r="D129" s="251">
        <f>D126+D127+D128</f>
        <v>741</v>
      </c>
      <c r="E129" s="155">
        <f t="shared" ref="E129:P129" si="59">E126+E127+E128</f>
        <v>0</v>
      </c>
      <c r="F129" s="155">
        <f t="shared" si="59"/>
        <v>0</v>
      </c>
      <c r="G129" s="156"/>
      <c r="H129" s="157">
        <f>I129+J129+K129</f>
        <v>741</v>
      </c>
      <c r="I129" s="155">
        <f>I126+I127+I128</f>
        <v>741</v>
      </c>
      <c r="J129" s="155">
        <f t="shared" si="59"/>
        <v>0</v>
      </c>
      <c r="K129" s="155">
        <f t="shared" si="59"/>
        <v>0</v>
      </c>
      <c r="L129" s="156"/>
      <c r="M129" s="157">
        <f t="shared" si="59"/>
        <v>653.09999999999991</v>
      </c>
      <c r="N129" s="155">
        <f t="shared" si="59"/>
        <v>653.09999999999991</v>
      </c>
      <c r="O129" s="155">
        <f t="shared" si="59"/>
        <v>0</v>
      </c>
      <c r="P129" s="156">
        <f t="shared" si="59"/>
        <v>0</v>
      </c>
      <c r="Q129" s="371"/>
      <c r="R129" s="160">
        <f>M129/C129*100</f>
        <v>88.137651821862335</v>
      </c>
      <c r="S129" s="679">
        <v>4</v>
      </c>
    </row>
    <row r="130" spans="1:19" ht="41.25" customHeight="1" x14ac:dyDescent="0.25">
      <c r="A130" s="1620" t="s">
        <v>167</v>
      </c>
      <c r="B130" s="1619"/>
      <c r="C130" s="1619"/>
      <c r="D130" s="1619"/>
      <c r="E130" s="1619"/>
      <c r="F130" s="1619"/>
      <c r="G130" s="1619"/>
      <c r="H130" s="1619"/>
      <c r="I130" s="1619"/>
      <c r="J130" s="1619"/>
      <c r="K130" s="1619"/>
      <c r="L130" s="1619"/>
      <c r="M130" s="1619"/>
      <c r="N130" s="1619"/>
      <c r="O130" s="1619"/>
      <c r="P130" s="1619"/>
      <c r="Q130" s="1619"/>
      <c r="R130" s="1621"/>
      <c r="S130" s="679"/>
    </row>
    <row r="131" spans="1:19" ht="24.75" customHeight="1" thickBot="1" x14ac:dyDescent="0.3">
      <c r="A131" s="80"/>
      <c r="B131" s="211" t="s">
        <v>99</v>
      </c>
      <c r="C131" s="144">
        <f>D131+E131+F131</f>
        <v>0</v>
      </c>
      <c r="D131" s="143">
        <v>0</v>
      </c>
      <c r="E131" s="143"/>
      <c r="F131" s="254"/>
      <c r="G131" s="252"/>
      <c r="H131" s="144">
        <f>I131+J131+K131</f>
        <v>0</v>
      </c>
      <c r="I131" s="143">
        <v>0</v>
      </c>
      <c r="J131" s="143"/>
      <c r="K131" s="254"/>
      <c r="L131" s="274"/>
      <c r="M131" s="372">
        <f>N131</f>
        <v>0</v>
      </c>
      <c r="N131" s="254">
        <v>0</v>
      </c>
      <c r="O131" s="254"/>
      <c r="P131" s="373"/>
      <c r="Q131" s="264"/>
      <c r="R131" s="253"/>
      <c r="S131" s="679"/>
    </row>
    <row r="132" spans="1:19" ht="23.25" customHeight="1" thickBot="1" x14ac:dyDescent="0.3">
      <c r="A132" s="142"/>
      <c r="B132" s="191" t="s">
        <v>102</v>
      </c>
      <c r="C132" s="157">
        <f>C131</f>
        <v>0</v>
      </c>
      <c r="D132" s="155">
        <f t="shared" ref="D132:P132" si="60">D131</f>
        <v>0</v>
      </c>
      <c r="E132" s="204">
        <f t="shared" si="60"/>
        <v>0</v>
      </c>
      <c r="F132" s="204">
        <f t="shared" si="60"/>
        <v>0</v>
      </c>
      <c r="G132" s="205"/>
      <c r="H132" s="157">
        <f>H131</f>
        <v>0</v>
      </c>
      <c r="I132" s="155">
        <f t="shared" si="60"/>
        <v>0</v>
      </c>
      <c r="J132" s="204">
        <f t="shared" si="60"/>
        <v>0</v>
      </c>
      <c r="K132" s="532">
        <f t="shared" si="60"/>
        <v>0</v>
      </c>
      <c r="L132" s="547"/>
      <c r="M132" s="206">
        <f t="shared" si="60"/>
        <v>0</v>
      </c>
      <c r="N132" s="204">
        <f t="shared" si="60"/>
        <v>0</v>
      </c>
      <c r="O132" s="204">
        <f t="shared" si="60"/>
        <v>0</v>
      </c>
      <c r="P132" s="205">
        <f t="shared" si="60"/>
        <v>0</v>
      </c>
      <c r="Q132" s="376"/>
      <c r="R132" s="168" t="e">
        <f>M132/C132*100</f>
        <v>#DIV/0!</v>
      </c>
      <c r="S132" s="679">
        <v>5</v>
      </c>
    </row>
    <row r="133" spans="1:19" ht="28.5" customHeight="1" x14ac:dyDescent="0.25">
      <c r="A133" s="1620" t="s">
        <v>157</v>
      </c>
      <c r="B133" s="1619"/>
      <c r="C133" s="1619"/>
      <c r="D133" s="1619"/>
      <c r="E133" s="1619"/>
      <c r="F133" s="1619"/>
      <c r="G133" s="1619"/>
      <c r="H133" s="1619"/>
      <c r="I133" s="1619"/>
      <c r="J133" s="1619"/>
      <c r="K133" s="1619"/>
      <c r="L133" s="1619"/>
      <c r="M133" s="1619"/>
      <c r="N133" s="1619"/>
      <c r="O133" s="1619"/>
      <c r="P133" s="1619"/>
      <c r="Q133" s="1619"/>
      <c r="R133" s="1621"/>
      <c r="S133" s="679"/>
    </row>
    <row r="134" spans="1:19" ht="50.25" customHeight="1" x14ac:dyDescent="0.25">
      <c r="A134" s="3"/>
      <c r="B134" s="212" t="s">
        <v>103</v>
      </c>
      <c r="C134" s="169">
        <f>D134+E134+F134</f>
        <v>36975</v>
      </c>
      <c r="D134" s="20">
        <f>D135</f>
        <v>36975</v>
      </c>
      <c r="E134" s="20">
        <v>0</v>
      </c>
      <c r="F134" s="20"/>
      <c r="G134" s="49"/>
      <c r="H134" s="169">
        <f>I134+J134+K134</f>
        <v>36975</v>
      </c>
      <c r="I134" s="20">
        <f>I135</f>
        <v>36975</v>
      </c>
      <c r="J134" s="20">
        <v>0</v>
      </c>
      <c r="K134" s="20">
        <v>0</v>
      </c>
      <c r="L134" s="377"/>
      <c r="M134" s="169">
        <f>N134+O134+P134</f>
        <v>36860.6</v>
      </c>
      <c r="N134" s="20">
        <f>N135</f>
        <v>36860.6</v>
      </c>
      <c r="O134" s="20">
        <v>0</v>
      </c>
      <c r="P134" s="202">
        <v>0</v>
      </c>
      <c r="Q134" s="49"/>
      <c r="R134" s="57">
        <f>M134/C134*100</f>
        <v>99.690601757944549</v>
      </c>
      <c r="S134" s="679"/>
    </row>
    <row r="135" spans="1:19" ht="42" customHeight="1" x14ac:dyDescent="0.25">
      <c r="A135" s="3" t="s">
        <v>68</v>
      </c>
      <c r="B135" s="213" t="s">
        <v>123</v>
      </c>
      <c r="C135" s="115">
        <f t="shared" ref="C135:C138" si="61">D135+E135+F135</f>
        <v>36975</v>
      </c>
      <c r="D135" s="26">
        <v>36975</v>
      </c>
      <c r="E135" s="22"/>
      <c r="F135" s="22"/>
      <c r="G135" s="50"/>
      <c r="H135" s="53">
        <f t="shared" ref="H135" si="62">I135+J135+K135</f>
        <v>36975</v>
      </c>
      <c r="I135" s="26">
        <v>36975</v>
      </c>
      <c r="J135" s="22"/>
      <c r="K135" s="22"/>
      <c r="L135" s="378"/>
      <c r="M135" s="43">
        <f t="shared" ref="M135" si="63">N135+O135+P135</f>
        <v>36860.6</v>
      </c>
      <c r="N135" s="26">
        <v>36860.6</v>
      </c>
      <c r="O135" s="22"/>
      <c r="P135" s="329"/>
      <c r="Q135" s="50"/>
      <c r="R135" s="43"/>
      <c r="S135" s="679"/>
    </row>
    <row r="136" spans="1:19" ht="64.5" customHeight="1" x14ac:dyDescent="0.25">
      <c r="A136" s="3"/>
      <c r="B136" s="214" t="s">
        <v>199</v>
      </c>
      <c r="C136" s="169">
        <f>D136+E136+F136</f>
        <v>11772.2</v>
      </c>
      <c r="D136" s="20">
        <f>D137+D138</f>
        <v>11772.2</v>
      </c>
      <c r="E136" s="20">
        <v>0</v>
      </c>
      <c r="F136" s="20">
        <v>0</v>
      </c>
      <c r="G136" s="49"/>
      <c r="H136" s="169">
        <f>I136+J136+K136</f>
        <v>11772.2</v>
      </c>
      <c r="I136" s="20">
        <f>I137+I138</f>
        <v>11772.2</v>
      </c>
      <c r="J136" s="20">
        <v>0</v>
      </c>
      <c r="K136" s="20">
        <v>0</v>
      </c>
      <c r="L136" s="377"/>
      <c r="M136" s="169">
        <f>N136+O136+P136</f>
        <v>11672.6</v>
      </c>
      <c r="N136" s="20">
        <f>N137+N138</f>
        <v>11672.6</v>
      </c>
      <c r="O136" s="20">
        <v>0</v>
      </c>
      <c r="P136" s="202">
        <v>0</v>
      </c>
      <c r="Q136" s="49"/>
      <c r="R136" s="57">
        <f>M136/C136*100</f>
        <v>99.153938940894648</v>
      </c>
      <c r="S136" s="679"/>
    </row>
    <row r="137" spans="1:19" ht="30" customHeight="1" x14ac:dyDescent="0.25">
      <c r="A137" s="3"/>
      <c r="B137" s="213" t="s">
        <v>282</v>
      </c>
      <c r="C137" s="43">
        <f>D137</f>
        <v>36</v>
      </c>
      <c r="D137" s="138">
        <v>36</v>
      </c>
      <c r="E137" s="138"/>
      <c r="F137" s="138"/>
      <c r="G137" s="139"/>
      <c r="H137" s="53">
        <f>I137</f>
        <v>36</v>
      </c>
      <c r="I137" s="138">
        <v>36</v>
      </c>
      <c r="J137" s="138"/>
      <c r="K137" s="138"/>
      <c r="L137" s="139"/>
      <c r="M137" s="43">
        <f t="shared" ref="M137:M138" si="64">N137+O137+P137</f>
        <v>36</v>
      </c>
      <c r="N137" s="138">
        <v>36</v>
      </c>
      <c r="O137" s="138"/>
      <c r="P137" s="278"/>
      <c r="Q137" s="139"/>
      <c r="R137" s="137"/>
      <c r="S137" s="679"/>
    </row>
    <row r="138" spans="1:19" ht="49.5" customHeight="1" x14ac:dyDescent="0.25">
      <c r="A138" s="40" t="s">
        <v>68</v>
      </c>
      <c r="B138" s="213" t="s">
        <v>130</v>
      </c>
      <c r="C138" s="30">
        <f t="shared" si="61"/>
        <v>11736.2</v>
      </c>
      <c r="D138" s="138">
        <v>11736.2</v>
      </c>
      <c r="E138" s="138"/>
      <c r="F138" s="138"/>
      <c r="G138" s="139"/>
      <c r="H138" s="25">
        <f t="shared" ref="H138" si="65">I138+J138+K138</f>
        <v>11736.2</v>
      </c>
      <c r="I138" s="273">
        <v>11736.2</v>
      </c>
      <c r="J138" s="273"/>
      <c r="K138" s="273"/>
      <c r="L138" s="661"/>
      <c r="M138" s="43">
        <f t="shared" si="64"/>
        <v>11636.6</v>
      </c>
      <c r="N138" s="138">
        <v>11636.6</v>
      </c>
      <c r="O138" s="138"/>
      <c r="P138" s="278"/>
      <c r="Q138" s="139"/>
      <c r="R138" s="137"/>
      <c r="S138" s="679"/>
    </row>
    <row r="139" spans="1:19" ht="50.25" customHeight="1" x14ac:dyDescent="0.25">
      <c r="A139" s="3"/>
      <c r="B139" s="259" t="s">
        <v>197</v>
      </c>
      <c r="C139" s="169">
        <f>D139+E139+F139</f>
        <v>2800</v>
      </c>
      <c r="D139" s="20">
        <f>D140</f>
        <v>2800</v>
      </c>
      <c r="E139" s="20">
        <v>0</v>
      </c>
      <c r="F139" s="20">
        <v>0</v>
      </c>
      <c r="G139" s="49"/>
      <c r="H139" s="169">
        <f>I139+J139+K139</f>
        <v>2800</v>
      </c>
      <c r="I139" s="20">
        <f>I140</f>
        <v>2800</v>
      </c>
      <c r="J139" s="20">
        <v>0</v>
      </c>
      <c r="K139" s="20">
        <v>0</v>
      </c>
      <c r="L139" s="377"/>
      <c r="M139" s="169">
        <f>N139+O139+P139</f>
        <v>2775.7</v>
      </c>
      <c r="N139" s="20">
        <f>N140</f>
        <v>2775.7</v>
      </c>
      <c r="O139" s="20">
        <v>0</v>
      </c>
      <c r="P139" s="202">
        <v>0</v>
      </c>
      <c r="Q139" s="49"/>
      <c r="R139" s="57">
        <f>M139/C139*100</f>
        <v>99.132142857142853</v>
      </c>
      <c r="S139" s="679"/>
    </row>
    <row r="140" spans="1:19" ht="20.25" customHeight="1" thickBot="1" x14ac:dyDescent="0.3">
      <c r="A140" s="170" t="s">
        <v>27</v>
      </c>
      <c r="B140" s="215" t="s">
        <v>198</v>
      </c>
      <c r="C140" s="363">
        <f t="shared" ref="C140" si="66">D140+E140+F140</f>
        <v>2800</v>
      </c>
      <c r="D140" s="208">
        <v>2800</v>
      </c>
      <c r="E140" s="208"/>
      <c r="F140" s="208"/>
      <c r="G140" s="385"/>
      <c r="H140" s="171">
        <f>I140+J140+K140</f>
        <v>2800</v>
      </c>
      <c r="I140" s="208">
        <v>2800</v>
      </c>
      <c r="J140" s="208"/>
      <c r="K140" s="208"/>
      <c r="L140" s="386"/>
      <c r="M140" s="171">
        <f>N140</f>
        <v>2775.7</v>
      </c>
      <c r="N140" s="208">
        <v>2775.7</v>
      </c>
      <c r="O140" s="208"/>
      <c r="P140" s="387"/>
      <c r="Q140" s="385"/>
      <c r="R140" s="388"/>
      <c r="S140" s="679"/>
    </row>
    <row r="141" spans="1:19" ht="28.5" customHeight="1" thickBot="1" x14ac:dyDescent="0.3">
      <c r="A141" s="142"/>
      <c r="B141" s="191" t="s">
        <v>102</v>
      </c>
      <c r="C141" s="157">
        <f>D141+E141+F141</f>
        <v>51547.199999999997</v>
      </c>
      <c r="D141" s="155">
        <f>D134+D136+D139</f>
        <v>51547.199999999997</v>
      </c>
      <c r="E141" s="204">
        <f t="shared" ref="E141:P141" si="67">E140</f>
        <v>0</v>
      </c>
      <c r="F141" s="204">
        <f t="shared" si="67"/>
        <v>0</v>
      </c>
      <c r="G141" s="205"/>
      <c r="H141" s="157">
        <f>I141+J141+K141</f>
        <v>51547.199999999997</v>
      </c>
      <c r="I141" s="155">
        <f>I134+I136+I139</f>
        <v>51547.199999999997</v>
      </c>
      <c r="J141" s="204">
        <f t="shared" si="67"/>
        <v>0</v>
      </c>
      <c r="K141" s="532">
        <f t="shared" si="67"/>
        <v>0</v>
      </c>
      <c r="L141" s="547"/>
      <c r="M141" s="157">
        <f>N141+O141+P141</f>
        <v>51308.899999999994</v>
      </c>
      <c r="N141" s="155">
        <f>N134+N136+N139</f>
        <v>51308.899999999994</v>
      </c>
      <c r="O141" s="204">
        <f t="shared" si="67"/>
        <v>0</v>
      </c>
      <c r="P141" s="205">
        <f t="shared" si="67"/>
        <v>0</v>
      </c>
      <c r="Q141" s="376"/>
      <c r="R141" s="168">
        <f>M141/C141*100</f>
        <v>99.537705248781691</v>
      </c>
      <c r="S141" s="679">
        <v>6</v>
      </c>
    </row>
    <row r="142" spans="1:19" ht="29.25" customHeight="1" x14ac:dyDescent="0.25">
      <c r="A142" s="1611" t="s">
        <v>180</v>
      </c>
      <c r="B142" s="1612"/>
      <c r="C142" s="1612"/>
      <c r="D142" s="1612"/>
      <c r="E142" s="1612"/>
      <c r="F142" s="1612"/>
      <c r="G142" s="1612"/>
      <c r="H142" s="1612"/>
      <c r="I142" s="1612"/>
      <c r="J142" s="1612"/>
      <c r="K142" s="1612"/>
      <c r="L142" s="1612"/>
      <c r="M142" s="1612"/>
      <c r="N142" s="1612"/>
      <c r="O142" s="1612"/>
      <c r="P142" s="1612"/>
      <c r="Q142" s="1612"/>
      <c r="R142" s="1613"/>
      <c r="S142" s="679"/>
    </row>
    <row r="143" spans="1:19" ht="63.75" customHeight="1" x14ac:dyDescent="0.25">
      <c r="A143" s="65"/>
      <c r="B143" s="71" t="s">
        <v>144</v>
      </c>
      <c r="C143" s="668">
        <f t="shared" ref="C143" si="68">D143+E143+F143</f>
        <v>24482.899999999998</v>
      </c>
      <c r="D143" s="669">
        <f>D144+D145+D146+D147</f>
        <v>24482.899999999998</v>
      </c>
      <c r="E143" s="670"/>
      <c r="F143" s="670"/>
      <c r="G143" s="671"/>
      <c r="H143" s="668">
        <f>I143+J143+K143</f>
        <v>24482.899999999998</v>
      </c>
      <c r="I143" s="669">
        <f>I144+I145+I146+I147</f>
        <v>24482.899999999998</v>
      </c>
      <c r="J143" s="670"/>
      <c r="K143" s="670"/>
      <c r="L143" s="671"/>
      <c r="M143" s="228">
        <f>N143+O143+P143</f>
        <v>24106.800000000003</v>
      </c>
      <c r="N143" s="669">
        <f>N144+N145+N146+N147</f>
        <v>24106.800000000003</v>
      </c>
      <c r="O143" s="183"/>
      <c r="P143" s="65"/>
      <c r="Q143" s="184"/>
      <c r="R143" s="57">
        <f>M143/C143*100</f>
        <v>98.463825772273722</v>
      </c>
      <c r="S143" s="679"/>
    </row>
    <row r="144" spans="1:19" ht="27" customHeight="1" x14ac:dyDescent="0.25">
      <c r="A144" s="662" t="s">
        <v>26</v>
      </c>
      <c r="B144" s="45" t="s">
        <v>292</v>
      </c>
      <c r="C144" s="151">
        <f>D144</f>
        <v>22748.799999999999</v>
      </c>
      <c r="D144" s="76">
        <v>22748.799999999999</v>
      </c>
      <c r="E144" s="76"/>
      <c r="F144" s="76"/>
      <c r="G144" s="672"/>
      <c r="H144" s="399">
        <f t="shared" ref="H144" si="69">I144+J144+K144</f>
        <v>22748.799999999999</v>
      </c>
      <c r="I144" s="76">
        <v>22748.799999999999</v>
      </c>
      <c r="J144" s="153"/>
      <c r="K144" s="153"/>
      <c r="L144" s="672"/>
      <c r="M144" s="667">
        <f>N144+O144+P144</f>
        <v>22386.400000000001</v>
      </c>
      <c r="N144" s="76">
        <v>22386.400000000001</v>
      </c>
      <c r="O144" s="400"/>
      <c r="P144" s="401"/>
      <c r="Q144" s="232"/>
      <c r="R144" s="233"/>
      <c r="S144" s="679"/>
    </row>
    <row r="145" spans="1:19" ht="24.75" customHeight="1" x14ac:dyDescent="0.25">
      <c r="A145" s="662" t="s">
        <v>27</v>
      </c>
      <c r="B145" s="45" t="s">
        <v>293</v>
      </c>
      <c r="C145" s="151">
        <f>D145</f>
        <v>309.60000000000002</v>
      </c>
      <c r="D145" s="76">
        <v>309.60000000000002</v>
      </c>
      <c r="E145" s="76"/>
      <c r="F145" s="76"/>
      <c r="G145" s="230"/>
      <c r="H145" s="75">
        <f>I145</f>
        <v>309.60000000000002</v>
      </c>
      <c r="I145" s="76">
        <v>309.60000000000002</v>
      </c>
      <c r="J145" s="76"/>
      <c r="K145" s="76"/>
      <c r="L145" s="230"/>
      <c r="M145" s="409">
        <f>N145</f>
        <v>309.60000000000002</v>
      </c>
      <c r="N145" s="76">
        <v>309.60000000000002</v>
      </c>
      <c r="O145" s="231"/>
      <c r="P145" s="231"/>
      <c r="Q145" s="231"/>
      <c r="R145" s="664"/>
      <c r="S145" s="679"/>
    </row>
    <row r="146" spans="1:19" ht="26.25" customHeight="1" x14ac:dyDescent="0.25">
      <c r="A146" s="662" t="s">
        <v>28</v>
      </c>
      <c r="B146" s="688" t="s">
        <v>303</v>
      </c>
      <c r="C146" s="151">
        <f>D146</f>
        <v>22.4</v>
      </c>
      <c r="D146" s="76">
        <v>22.4</v>
      </c>
      <c r="E146" s="76"/>
      <c r="F146" s="76"/>
      <c r="G146" s="230"/>
      <c r="H146" s="399">
        <f>I146</f>
        <v>22.4</v>
      </c>
      <c r="I146" s="153">
        <v>22.4</v>
      </c>
      <c r="J146" s="153"/>
      <c r="K146" s="153"/>
      <c r="L146" s="666"/>
      <c r="M146" s="409">
        <f>N146</f>
        <v>22.4</v>
      </c>
      <c r="N146" s="76">
        <v>22.4</v>
      </c>
      <c r="O146" s="231"/>
      <c r="P146" s="231"/>
      <c r="Q146" s="231"/>
      <c r="R146" s="664"/>
      <c r="S146" s="679"/>
    </row>
    <row r="147" spans="1:19" ht="27.75" customHeight="1" x14ac:dyDescent="0.25">
      <c r="A147" s="662" t="s">
        <v>29</v>
      </c>
      <c r="B147" s="213" t="s">
        <v>313</v>
      </c>
      <c r="C147" s="151">
        <f>D147</f>
        <v>1402.1</v>
      </c>
      <c r="D147" s="174">
        <v>1402.1</v>
      </c>
      <c r="E147" s="174"/>
      <c r="F147" s="174"/>
      <c r="G147" s="684"/>
      <c r="H147" s="151">
        <f>I147</f>
        <v>1402.1</v>
      </c>
      <c r="I147" s="153">
        <v>1402.1</v>
      </c>
      <c r="J147" s="153"/>
      <c r="K147" s="153"/>
      <c r="L147" s="666"/>
      <c r="M147" s="151">
        <f>N147</f>
        <v>1388.4</v>
      </c>
      <c r="N147" s="76">
        <v>1388.4</v>
      </c>
      <c r="O147" s="685"/>
      <c r="P147" s="686"/>
      <c r="Q147" s="687"/>
      <c r="R147" s="533"/>
      <c r="S147" s="679"/>
    </row>
    <row r="148" spans="1:19" ht="54.75" customHeight="1" x14ac:dyDescent="0.25">
      <c r="A148" s="34"/>
      <c r="B148" s="689" t="s">
        <v>182</v>
      </c>
      <c r="C148" s="404">
        <f t="shared" ref="C148:C154" si="70">D148+E148+F148</f>
        <v>18497</v>
      </c>
      <c r="D148" s="176">
        <f>D149+D150+D151+D152+D153</f>
        <v>18497</v>
      </c>
      <c r="E148" s="405">
        <f>E149+E150+E151+E152</f>
        <v>0</v>
      </c>
      <c r="F148" s="405">
        <f>F149+F150+F151+F152</f>
        <v>0</v>
      </c>
      <c r="G148" s="407"/>
      <c r="H148" s="228">
        <f>I148+J148+K148</f>
        <v>17197.5</v>
      </c>
      <c r="I148" s="176">
        <f>I149+I150+I151+I152+I153</f>
        <v>17197.5</v>
      </c>
      <c r="J148" s="269">
        <f t="shared" ref="J148:K148" si="71">J149+J150+J151+J152</f>
        <v>0</v>
      </c>
      <c r="K148" s="269">
        <f t="shared" si="71"/>
        <v>0</v>
      </c>
      <c r="L148" s="270"/>
      <c r="M148" s="403">
        <f>N148+O148+P148</f>
        <v>18492</v>
      </c>
      <c r="N148" s="176">
        <f>N149+N150+N151+N152+N153</f>
        <v>18492</v>
      </c>
      <c r="O148" s="405">
        <f>O149+O150+O151+O152</f>
        <v>0</v>
      </c>
      <c r="P148" s="406">
        <f>P149+P150+P151+P152</f>
        <v>0</v>
      </c>
      <c r="Q148" s="663"/>
      <c r="R148" s="359">
        <f>M148/C148*100</f>
        <v>99.972968589500994</v>
      </c>
      <c r="S148" s="679"/>
    </row>
    <row r="149" spans="1:19" ht="24.75" customHeight="1" x14ac:dyDescent="0.25">
      <c r="A149" s="3" t="s">
        <v>34</v>
      </c>
      <c r="B149" s="632" t="s">
        <v>292</v>
      </c>
      <c r="C149" s="151">
        <f t="shared" si="70"/>
        <v>17901.2</v>
      </c>
      <c r="D149" s="76">
        <v>17901.2</v>
      </c>
      <c r="E149" s="76"/>
      <c r="F149" s="76"/>
      <c r="G149" s="230"/>
      <c r="H149" s="636">
        <f t="shared" ref="H149:H153" si="72">I149+J149+K149</f>
        <v>16358.5</v>
      </c>
      <c r="I149" s="76">
        <v>16358.5</v>
      </c>
      <c r="J149" s="174"/>
      <c r="K149" s="174"/>
      <c r="L149" s="637"/>
      <c r="M149" s="151">
        <f t="shared" ref="M149:M153" si="73">N149+O149+P149</f>
        <v>17901.2</v>
      </c>
      <c r="N149" s="76">
        <v>17901.2</v>
      </c>
      <c r="O149" s="76"/>
      <c r="P149" s="177"/>
      <c r="Q149" s="230"/>
      <c r="R149" s="233"/>
      <c r="S149" s="679"/>
    </row>
    <row r="150" spans="1:19" ht="25.5" customHeight="1" x14ac:dyDescent="0.25">
      <c r="A150" s="3" t="s">
        <v>115</v>
      </c>
      <c r="B150" s="74" t="s">
        <v>272</v>
      </c>
      <c r="C150" s="151">
        <f t="shared" si="70"/>
        <v>5</v>
      </c>
      <c r="D150" s="76">
        <v>5</v>
      </c>
      <c r="E150" s="76"/>
      <c r="F150" s="76"/>
      <c r="G150" s="230"/>
      <c r="H150" s="237">
        <f t="shared" si="72"/>
        <v>5</v>
      </c>
      <c r="I150" s="76">
        <v>5</v>
      </c>
      <c r="J150" s="76"/>
      <c r="K150" s="76"/>
      <c r="L150" s="234"/>
      <c r="M150" s="151">
        <f t="shared" si="73"/>
        <v>5</v>
      </c>
      <c r="N150" s="76">
        <v>5</v>
      </c>
      <c r="O150" s="76">
        <v>0</v>
      </c>
      <c r="P150" s="177"/>
      <c r="Q150" s="230"/>
      <c r="R150" s="233"/>
      <c r="S150" s="679"/>
    </row>
    <row r="151" spans="1:19" ht="26.25" customHeight="1" x14ac:dyDescent="0.25">
      <c r="A151" s="3" t="s">
        <v>116</v>
      </c>
      <c r="B151" s="74" t="s">
        <v>314</v>
      </c>
      <c r="C151" s="152">
        <f t="shared" si="70"/>
        <v>180</v>
      </c>
      <c r="D151" s="153">
        <v>180</v>
      </c>
      <c r="E151" s="153"/>
      <c r="F151" s="153"/>
      <c r="G151" s="666"/>
      <c r="H151" s="408">
        <f t="shared" si="72"/>
        <v>180</v>
      </c>
      <c r="I151" s="153">
        <v>180</v>
      </c>
      <c r="J151" s="153"/>
      <c r="K151" s="153"/>
      <c r="L151" s="398"/>
      <c r="M151" s="151">
        <f t="shared" si="73"/>
        <v>180</v>
      </c>
      <c r="N151" s="76">
        <v>180</v>
      </c>
      <c r="O151" s="76"/>
      <c r="P151" s="177"/>
      <c r="Q151" s="230"/>
      <c r="R151" s="233"/>
      <c r="S151" s="679"/>
    </row>
    <row r="152" spans="1:19" ht="26.25" customHeight="1" x14ac:dyDescent="0.25">
      <c r="A152" s="3" t="s">
        <v>116</v>
      </c>
      <c r="B152" s="74" t="s">
        <v>294</v>
      </c>
      <c r="C152" s="152">
        <f t="shared" si="70"/>
        <v>3.8</v>
      </c>
      <c r="D152" s="153">
        <v>3.8</v>
      </c>
      <c r="E152" s="153"/>
      <c r="F152" s="153"/>
      <c r="G152" s="666"/>
      <c r="H152" s="408">
        <f t="shared" si="72"/>
        <v>3.8</v>
      </c>
      <c r="I152" s="153">
        <v>3.8</v>
      </c>
      <c r="J152" s="153"/>
      <c r="K152" s="153"/>
      <c r="L152" s="398"/>
      <c r="M152" s="151">
        <f t="shared" si="73"/>
        <v>3.8</v>
      </c>
      <c r="N152" s="76">
        <v>3.8</v>
      </c>
      <c r="O152" s="76"/>
      <c r="P152" s="177"/>
      <c r="Q152" s="230"/>
      <c r="R152" s="233"/>
      <c r="S152" s="679"/>
    </row>
    <row r="153" spans="1:19" ht="28.5" customHeight="1" x14ac:dyDescent="0.25">
      <c r="A153" s="73" t="s">
        <v>117</v>
      </c>
      <c r="B153" s="45" t="s">
        <v>293</v>
      </c>
      <c r="C153" s="151">
        <f t="shared" si="70"/>
        <v>407</v>
      </c>
      <c r="D153" s="76">
        <v>407</v>
      </c>
      <c r="E153" s="76"/>
      <c r="F153" s="76"/>
      <c r="G153" s="76"/>
      <c r="H153" s="76">
        <f t="shared" si="72"/>
        <v>650.20000000000005</v>
      </c>
      <c r="I153" s="76">
        <v>650.20000000000005</v>
      </c>
      <c r="J153" s="76"/>
      <c r="K153" s="76"/>
      <c r="L153" s="230"/>
      <c r="M153" s="409">
        <f t="shared" si="73"/>
        <v>402</v>
      </c>
      <c r="N153" s="76">
        <v>402</v>
      </c>
      <c r="O153" s="76"/>
      <c r="P153" s="76"/>
      <c r="Q153" s="230"/>
      <c r="R153" s="233"/>
      <c r="S153" s="679"/>
    </row>
    <row r="154" spans="1:19" ht="61.5" customHeight="1" x14ac:dyDescent="0.25">
      <c r="A154" s="73"/>
      <c r="B154" s="96" t="s">
        <v>183</v>
      </c>
      <c r="C154" s="175">
        <f t="shared" si="70"/>
        <v>14160.2</v>
      </c>
      <c r="D154" s="176">
        <f>D155+D156+D157+D158+D159+D160</f>
        <v>14160.2</v>
      </c>
      <c r="E154" s="238"/>
      <c r="F154" s="238"/>
      <c r="G154" s="410"/>
      <c r="H154" s="712">
        <f>I154+J154+K154</f>
        <v>16403.800000000003</v>
      </c>
      <c r="I154" s="176">
        <f>I155+I156+I157+I158+I159+I160</f>
        <v>16403.800000000003</v>
      </c>
      <c r="J154" s="239"/>
      <c r="K154" s="238"/>
      <c r="L154" s="410"/>
      <c r="M154" s="412">
        <f>N154+O154+P154</f>
        <v>14120.300000000001</v>
      </c>
      <c r="N154" s="176">
        <f>N155+N156+N157+N158+N159+N160</f>
        <v>14120.300000000001</v>
      </c>
      <c r="O154" s="238"/>
      <c r="P154" s="413"/>
      <c r="Q154" s="381"/>
      <c r="R154" s="57">
        <f>M154/C154*100</f>
        <v>99.718224318865552</v>
      </c>
      <c r="S154" s="679"/>
    </row>
    <row r="155" spans="1:19" ht="27.75" customHeight="1" x14ac:dyDescent="0.25">
      <c r="A155" s="73" t="s">
        <v>40</v>
      </c>
      <c r="B155" s="632" t="s">
        <v>292</v>
      </c>
      <c r="C155" s="151">
        <f>D155+E155+F155</f>
        <v>13608.7</v>
      </c>
      <c r="D155" s="76">
        <v>13608.7</v>
      </c>
      <c r="E155" s="76"/>
      <c r="F155" s="76"/>
      <c r="G155" s="234"/>
      <c r="H155" s="151">
        <f>I155+J155+K155</f>
        <v>15846.7</v>
      </c>
      <c r="I155" s="76">
        <v>15846.7</v>
      </c>
      <c r="J155" s="76"/>
      <c r="K155" s="76"/>
      <c r="L155" s="234"/>
      <c r="M155" s="151">
        <f>N155+O155+P155</f>
        <v>13608.7</v>
      </c>
      <c r="N155" s="76">
        <v>13608.7</v>
      </c>
      <c r="O155" s="76"/>
      <c r="P155" s="177"/>
      <c r="Q155" s="230"/>
      <c r="R155" s="233"/>
      <c r="S155" s="679"/>
    </row>
    <row r="156" spans="1:19" ht="27.75" customHeight="1" x14ac:dyDescent="0.25">
      <c r="A156" s="73" t="s">
        <v>41</v>
      </c>
      <c r="B156" s="632" t="s">
        <v>320</v>
      </c>
      <c r="C156" s="151">
        <f>D156+E156+F156</f>
        <v>26.1</v>
      </c>
      <c r="D156" s="76">
        <v>26.1</v>
      </c>
      <c r="E156" s="76"/>
      <c r="F156" s="76"/>
      <c r="G156" s="234"/>
      <c r="H156" s="151">
        <f>I156+J156+K156</f>
        <v>26.1</v>
      </c>
      <c r="I156" s="76">
        <v>26.1</v>
      </c>
      <c r="J156" s="76"/>
      <c r="K156" s="76"/>
      <c r="L156" s="234"/>
      <c r="M156" s="151">
        <f>N156+O156+P156</f>
        <v>26.1</v>
      </c>
      <c r="N156" s="76">
        <v>26.1</v>
      </c>
      <c r="O156" s="76"/>
      <c r="P156" s="177"/>
      <c r="Q156" s="230"/>
      <c r="R156" s="233"/>
      <c r="S156" s="679"/>
    </row>
    <row r="157" spans="1:19" ht="25.5" customHeight="1" x14ac:dyDescent="0.25">
      <c r="A157" s="73" t="s">
        <v>41</v>
      </c>
      <c r="B157" s="634" t="s">
        <v>293</v>
      </c>
      <c r="C157" s="151">
        <f t="shared" ref="C157:C160" si="74">D157+E157+F157</f>
        <v>315.7</v>
      </c>
      <c r="D157" s="76">
        <v>315.7</v>
      </c>
      <c r="E157" s="76"/>
      <c r="F157" s="76"/>
      <c r="G157" s="234"/>
      <c r="H157" s="151">
        <f t="shared" ref="H157:H160" si="75">I157+J157+K157</f>
        <v>315.7</v>
      </c>
      <c r="I157" s="76">
        <v>315.7</v>
      </c>
      <c r="J157" s="76"/>
      <c r="K157" s="76"/>
      <c r="L157" s="234"/>
      <c r="M157" s="151">
        <f t="shared" ref="M157:M160" si="76">N157+O157+P157</f>
        <v>277.7</v>
      </c>
      <c r="N157" s="76">
        <v>277.7</v>
      </c>
      <c r="O157" s="76"/>
      <c r="P157" s="177"/>
      <c r="Q157" s="230"/>
      <c r="R157" s="233"/>
      <c r="S157" s="679"/>
    </row>
    <row r="158" spans="1:19" ht="18.75" customHeight="1" x14ac:dyDescent="0.25">
      <c r="A158" s="73" t="s">
        <v>42</v>
      </c>
      <c r="B158" s="634" t="s">
        <v>304</v>
      </c>
      <c r="C158" s="151">
        <f t="shared" si="74"/>
        <v>37.9</v>
      </c>
      <c r="D158" s="76">
        <v>37.9</v>
      </c>
      <c r="E158" s="223"/>
      <c r="F158" s="223"/>
      <c r="G158" s="415"/>
      <c r="H158" s="151">
        <f t="shared" si="75"/>
        <v>37.9</v>
      </c>
      <c r="I158" s="76">
        <v>37.9</v>
      </c>
      <c r="J158" s="223"/>
      <c r="K158" s="223"/>
      <c r="L158" s="415"/>
      <c r="M158" s="151">
        <f t="shared" si="76"/>
        <v>37.9</v>
      </c>
      <c r="N158" s="76">
        <v>37.9</v>
      </c>
      <c r="O158" s="223"/>
      <c r="P158" s="217"/>
      <c r="Q158" s="224"/>
      <c r="R158" s="218"/>
      <c r="S158" s="679"/>
    </row>
    <row r="159" spans="1:19" ht="19.5" customHeight="1" x14ac:dyDescent="0.25">
      <c r="A159" s="73" t="s">
        <v>138</v>
      </c>
      <c r="B159" s="634" t="s">
        <v>305</v>
      </c>
      <c r="C159" s="151">
        <f t="shared" si="74"/>
        <v>44.4</v>
      </c>
      <c r="D159" s="76">
        <v>44.4</v>
      </c>
      <c r="E159" s="223"/>
      <c r="F159" s="223"/>
      <c r="G159" s="415"/>
      <c r="H159" s="151">
        <f t="shared" si="75"/>
        <v>50</v>
      </c>
      <c r="I159" s="76">
        <v>50</v>
      </c>
      <c r="J159" s="223"/>
      <c r="K159" s="223"/>
      <c r="L159" s="415"/>
      <c r="M159" s="151">
        <f t="shared" si="76"/>
        <v>42.6</v>
      </c>
      <c r="N159" s="76">
        <v>42.6</v>
      </c>
      <c r="O159" s="223"/>
      <c r="P159" s="217"/>
      <c r="Q159" s="224"/>
      <c r="R159" s="218"/>
      <c r="S159" s="679"/>
    </row>
    <row r="160" spans="1:19" ht="27" customHeight="1" thickBot="1" x14ac:dyDescent="0.3">
      <c r="A160" s="711">
        <v>43619</v>
      </c>
      <c r="B160" s="634" t="s">
        <v>306</v>
      </c>
      <c r="C160" s="151">
        <f t="shared" si="74"/>
        <v>127.4</v>
      </c>
      <c r="D160" s="153">
        <v>127.4</v>
      </c>
      <c r="E160" s="226"/>
      <c r="F160" s="226"/>
      <c r="G160" s="227"/>
      <c r="H160" s="151">
        <f t="shared" si="75"/>
        <v>127.4</v>
      </c>
      <c r="I160" s="153">
        <v>127.4</v>
      </c>
      <c r="J160" s="226"/>
      <c r="K160" s="226"/>
      <c r="L160" s="416"/>
      <c r="M160" s="151">
        <f t="shared" si="76"/>
        <v>127.3</v>
      </c>
      <c r="N160" s="153">
        <v>127.3</v>
      </c>
      <c r="O160" s="226"/>
      <c r="P160" s="227"/>
      <c r="Q160" s="416"/>
      <c r="R160" s="220"/>
      <c r="S160" s="679"/>
    </row>
    <row r="161" spans="1:19" ht="22.9" customHeight="1" thickBot="1" x14ac:dyDescent="0.3">
      <c r="A161" s="147"/>
      <c r="B161" s="665" t="s">
        <v>102</v>
      </c>
      <c r="C161" s="265">
        <f>C143+C148+C154</f>
        <v>57140.099999999991</v>
      </c>
      <c r="D161" s="266">
        <f>D143+D148+D154</f>
        <v>57140.099999999991</v>
      </c>
      <c r="E161" s="375">
        <f>E143+E148+E154</f>
        <v>0</v>
      </c>
      <c r="F161" s="375">
        <f>F143+F148+F154</f>
        <v>0</v>
      </c>
      <c r="G161" s="417"/>
      <c r="H161" s="265">
        <f>H143+H148+H154</f>
        <v>58084.2</v>
      </c>
      <c r="I161" s="266">
        <f>I143+I148+I154</f>
        <v>58084.2</v>
      </c>
      <c r="J161" s="375">
        <f>J143+J148+J154</f>
        <v>0</v>
      </c>
      <c r="K161" s="375">
        <f>K143+K148+K154</f>
        <v>0</v>
      </c>
      <c r="L161" s="417"/>
      <c r="M161" s="265">
        <f>M143+M148+M154</f>
        <v>56719.100000000006</v>
      </c>
      <c r="N161" s="477">
        <f>N143+N148+N154</f>
        <v>56719.100000000006</v>
      </c>
      <c r="O161" s="375">
        <f>O143+O148+O154</f>
        <v>0</v>
      </c>
      <c r="P161" s="375">
        <f>P143+P148+P154</f>
        <v>0</v>
      </c>
      <c r="Q161" s="418"/>
      <c r="R161" s="419">
        <f>M161/C161*100</f>
        <v>99.263214450097252</v>
      </c>
      <c r="S161" s="679">
        <v>7</v>
      </c>
    </row>
    <row r="162" spans="1:19" ht="23.25" customHeight="1" x14ac:dyDescent="0.25">
      <c r="A162" s="1614" t="s">
        <v>186</v>
      </c>
      <c r="B162" s="1615"/>
      <c r="C162" s="1616"/>
      <c r="D162" s="1615"/>
      <c r="E162" s="1615"/>
      <c r="F162" s="1615"/>
      <c r="G162" s="1615"/>
      <c r="H162" s="1615"/>
      <c r="I162" s="1615"/>
      <c r="J162" s="1615"/>
      <c r="K162" s="1615"/>
      <c r="L162" s="1615"/>
      <c r="M162" s="1615"/>
      <c r="N162" s="1615"/>
      <c r="O162" s="1615"/>
      <c r="P162" s="1615"/>
      <c r="Q162" s="1615"/>
      <c r="R162" s="1617"/>
      <c r="S162" s="679"/>
    </row>
    <row r="163" spans="1:19" ht="27" customHeight="1" x14ac:dyDescent="0.25">
      <c r="A163" s="1591">
        <v>1</v>
      </c>
      <c r="B163" s="702" t="s">
        <v>164</v>
      </c>
      <c r="C163" s="92">
        <f t="shared" ref="C163:C168" si="77">D163+E163+F163</f>
        <v>4216.3</v>
      </c>
      <c r="D163" s="638">
        <f>D164+D165+D166+D167</f>
        <v>4216.3</v>
      </c>
      <c r="E163" s="178">
        <f>E164+E165+E166+E167</f>
        <v>0</v>
      </c>
      <c r="F163" s="2">
        <f>F164+F165+F166+F167</f>
        <v>0</v>
      </c>
      <c r="G163" s="420"/>
      <c r="H163" s="185">
        <f>I163+J163+K163</f>
        <v>4216.3</v>
      </c>
      <c r="I163" s="186">
        <f>I164+I165+I166+I167</f>
        <v>4216.3</v>
      </c>
      <c r="J163" s="178">
        <f>J164+J165+J166+J167</f>
        <v>0</v>
      </c>
      <c r="K163" s="2">
        <f>K164+K165+K166+K167</f>
        <v>0</v>
      </c>
      <c r="L163" s="420"/>
      <c r="M163" s="185">
        <f>N163+O163+P163</f>
        <v>3136.4</v>
      </c>
      <c r="N163" s="186">
        <f>N165+N166+N167</f>
        <v>3136.4</v>
      </c>
      <c r="O163" s="178">
        <f>O164+O165+O166+O167</f>
        <v>0</v>
      </c>
      <c r="P163" s="2">
        <f>P164+P165+P166+P167</f>
        <v>0</v>
      </c>
      <c r="Q163" s="420"/>
      <c r="R163" s="187"/>
      <c r="S163" s="679"/>
    </row>
    <row r="164" spans="1:19" ht="19.5" customHeight="1" x14ac:dyDescent="0.25">
      <c r="A164" s="1592"/>
      <c r="B164" s="5" t="s">
        <v>160</v>
      </c>
      <c r="C164" s="61">
        <f t="shared" si="77"/>
        <v>0</v>
      </c>
      <c r="D164" s="639">
        <v>0</v>
      </c>
      <c r="E164" s="90"/>
      <c r="F164" s="90"/>
      <c r="G164" s="421"/>
      <c r="H164" s="61">
        <f>I164+J164+K164</f>
        <v>0</v>
      </c>
      <c r="I164" s="2">
        <v>0</v>
      </c>
      <c r="J164" s="90"/>
      <c r="K164" s="90"/>
      <c r="L164" s="421"/>
      <c r="M164" s="61">
        <f t="shared" ref="M164:M174" si="78">N164+O164+P164</f>
        <v>0</v>
      </c>
      <c r="N164" s="2">
        <v>0</v>
      </c>
      <c r="O164" s="90"/>
      <c r="P164" s="90"/>
      <c r="Q164" s="421"/>
      <c r="R164" s="148"/>
      <c r="S164" s="679"/>
    </row>
    <row r="165" spans="1:19" ht="21" customHeight="1" x14ac:dyDescent="0.25">
      <c r="A165" s="1592"/>
      <c r="B165" s="5" t="s">
        <v>161</v>
      </c>
      <c r="C165" s="61">
        <f t="shared" si="77"/>
        <v>0</v>
      </c>
      <c r="D165" s="639">
        <v>0</v>
      </c>
      <c r="E165" s="90"/>
      <c r="F165" s="90"/>
      <c r="G165" s="421"/>
      <c r="H165" s="61">
        <f t="shared" ref="H165:H174" si="79">I165+J165+K165</f>
        <v>0</v>
      </c>
      <c r="I165" s="2">
        <v>0</v>
      </c>
      <c r="J165" s="90"/>
      <c r="K165" s="90"/>
      <c r="L165" s="421"/>
      <c r="M165" s="61">
        <f t="shared" si="78"/>
        <v>0</v>
      </c>
      <c r="N165" s="2">
        <v>0</v>
      </c>
      <c r="O165" s="90"/>
      <c r="P165" s="90"/>
      <c r="Q165" s="89"/>
      <c r="R165" s="149"/>
      <c r="S165" s="679"/>
    </row>
    <row r="166" spans="1:19" ht="20.25" customHeight="1" x14ac:dyDescent="0.25">
      <c r="A166" s="1592"/>
      <c r="B166" s="5" t="s">
        <v>162</v>
      </c>
      <c r="C166" s="61">
        <f t="shared" si="77"/>
        <v>3561.3</v>
      </c>
      <c r="D166" s="639">
        <v>3561.3</v>
      </c>
      <c r="E166" s="90"/>
      <c r="F166" s="90"/>
      <c r="G166" s="421"/>
      <c r="H166" s="61">
        <f t="shared" si="79"/>
        <v>3561.3</v>
      </c>
      <c r="I166" s="2">
        <v>3561.3</v>
      </c>
      <c r="J166" s="90"/>
      <c r="K166" s="90"/>
      <c r="L166" s="421"/>
      <c r="M166" s="61">
        <f t="shared" si="78"/>
        <v>2424.3000000000002</v>
      </c>
      <c r="N166" s="2">
        <v>2424.3000000000002</v>
      </c>
      <c r="O166" s="90"/>
      <c r="P166" s="90"/>
      <c r="Q166" s="421"/>
      <c r="R166" s="148"/>
      <c r="S166" s="679"/>
    </row>
    <row r="167" spans="1:19" ht="24.75" customHeight="1" x14ac:dyDescent="0.25">
      <c r="A167" s="1593"/>
      <c r="B167" s="5" t="s">
        <v>163</v>
      </c>
      <c r="C167" s="61">
        <f t="shared" si="77"/>
        <v>655</v>
      </c>
      <c r="D167" s="639">
        <v>655</v>
      </c>
      <c r="E167" s="90"/>
      <c r="F167" s="90"/>
      <c r="G167" s="421"/>
      <c r="H167" s="61">
        <f t="shared" si="79"/>
        <v>655</v>
      </c>
      <c r="I167" s="2">
        <v>655</v>
      </c>
      <c r="J167" s="90"/>
      <c r="K167" s="90"/>
      <c r="L167" s="421"/>
      <c r="M167" s="61">
        <f t="shared" si="78"/>
        <v>712.1</v>
      </c>
      <c r="N167" s="2">
        <v>712.1</v>
      </c>
      <c r="O167" s="90"/>
      <c r="P167" s="90"/>
      <c r="Q167" s="91"/>
      <c r="R167" s="422"/>
      <c r="S167" s="679"/>
    </row>
    <row r="168" spans="1:19" ht="22.5" customHeight="1" x14ac:dyDescent="0.25">
      <c r="A168" s="2">
        <v>2</v>
      </c>
      <c r="B168" s="702" t="s">
        <v>201</v>
      </c>
      <c r="C168" s="92">
        <f t="shared" si="77"/>
        <v>1114.9559999999999</v>
      </c>
      <c r="D168" s="640">
        <f>D169+D170+D171+D172</f>
        <v>1114.9559999999999</v>
      </c>
      <c r="E168" s="93">
        <f>E169+E170+E171+E172</f>
        <v>0</v>
      </c>
      <c r="F168" s="93">
        <f>F169+F170+F171+F172</f>
        <v>0</v>
      </c>
      <c r="G168" s="423"/>
      <c r="H168" s="92">
        <f>I168+J168+K168</f>
        <v>1115</v>
      </c>
      <c r="I168" s="93">
        <f>I169+I170+I171+I172</f>
        <v>1115</v>
      </c>
      <c r="J168" s="93">
        <f>J169+J170+J171+J172</f>
        <v>0</v>
      </c>
      <c r="K168" s="93">
        <f>K169+K170+K171+K172</f>
        <v>0</v>
      </c>
      <c r="L168" s="423"/>
      <c r="M168" s="92">
        <f t="shared" si="78"/>
        <v>1201.5</v>
      </c>
      <c r="N168" s="93">
        <f>N169+N170+N171+N172</f>
        <v>1201.5</v>
      </c>
      <c r="O168" s="93">
        <f>O169+O170+O171+O172</f>
        <v>0</v>
      </c>
      <c r="P168" s="62">
        <f>P169+P170+P171+P172</f>
        <v>0</v>
      </c>
      <c r="Q168" s="94"/>
      <c r="R168" s="59"/>
      <c r="S168" s="679"/>
    </row>
    <row r="169" spans="1:19" ht="21.75" customHeight="1" x14ac:dyDescent="0.25">
      <c r="A169" s="2"/>
      <c r="B169" s="5" t="s">
        <v>200</v>
      </c>
      <c r="C169" s="61">
        <f>D169+E172+F172</f>
        <v>0</v>
      </c>
      <c r="D169" s="639">
        <v>0</v>
      </c>
      <c r="E169" s="90"/>
      <c r="F169" s="90"/>
      <c r="G169" s="421"/>
      <c r="H169" s="61">
        <f t="shared" si="79"/>
        <v>0</v>
      </c>
      <c r="I169" s="2">
        <v>0</v>
      </c>
      <c r="J169" s="90"/>
      <c r="K169" s="90"/>
      <c r="L169" s="421"/>
      <c r="M169" s="61">
        <f t="shared" si="78"/>
        <v>0</v>
      </c>
      <c r="N169" s="2">
        <v>0</v>
      </c>
      <c r="O169" s="90"/>
      <c r="P169" s="257"/>
      <c r="Q169" s="91"/>
      <c r="R169" s="422"/>
      <c r="S169" s="679"/>
    </row>
    <row r="170" spans="1:19" ht="24" customHeight="1" x14ac:dyDescent="0.25">
      <c r="A170" s="2"/>
      <c r="B170" s="5" t="s">
        <v>299</v>
      </c>
      <c r="C170" s="61">
        <f>D170+E170+F170</f>
        <v>1061.5</v>
      </c>
      <c r="D170" s="639">
        <v>1061.5</v>
      </c>
      <c r="E170" s="90"/>
      <c r="F170" s="90"/>
      <c r="G170" s="421"/>
      <c r="H170" s="708">
        <f t="shared" si="79"/>
        <v>1061.5</v>
      </c>
      <c r="I170" s="82">
        <v>1061.5</v>
      </c>
      <c r="J170" s="698"/>
      <c r="K170" s="698"/>
      <c r="L170" s="699"/>
      <c r="M170" s="61">
        <f t="shared" si="78"/>
        <v>1148.0999999999999</v>
      </c>
      <c r="N170" s="2">
        <v>1148.0999999999999</v>
      </c>
      <c r="O170" s="90"/>
      <c r="P170" s="257"/>
      <c r="Q170" s="91"/>
      <c r="R170" s="422"/>
      <c r="S170" s="679"/>
    </row>
    <row r="171" spans="1:19" ht="26.25" customHeight="1" x14ac:dyDescent="0.25">
      <c r="A171" s="2"/>
      <c r="B171" s="5" t="s">
        <v>300</v>
      </c>
      <c r="C171" s="92">
        <f>D171+E171+F171</f>
        <v>0</v>
      </c>
      <c r="D171" s="640">
        <v>0</v>
      </c>
      <c r="E171" s="90"/>
      <c r="F171" s="90"/>
      <c r="G171" s="91"/>
      <c r="H171" s="185">
        <f t="shared" si="79"/>
        <v>0</v>
      </c>
      <c r="I171" s="186">
        <v>0</v>
      </c>
      <c r="J171" s="700"/>
      <c r="K171" s="700"/>
      <c r="L171" s="701"/>
      <c r="M171" s="692">
        <f t="shared" si="78"/>
        <v>0</v>
      </c>
      <c r="N171" s="93">
        <v>0</v>
      </c>
      <c r="O171" s="90"/>
      <c r="P171" s="257"/>
      <c r="Q171" s="91"/>
      <c r="R171" s="422"/>
      <c r="S171" s="679"/>
    </row>
    <row r="172" spans="1:19" ht="29.25" customHeight="1" x14ac:dyDescent="0.25">
      <c r="A172" s="2"/>
      <c r="B172" s="703" t="s">
        <v>301</v>
      </c>
      <c r="C172" s="706">
        <f>D172+E172+F172</f>
        <v>53.456000000000003</v>
      </c>
      <c r="D172" s="704">
        <v>53.456000000000003</v>
      </c>
      <c r="E172" s="90"/>
      <c r="F172" s="257"/>
      <c r="G172" s="91"/>
      <c r="H172" s="639">
        <f t="shared" si="79"/>
        <v>53.5</v>
      </c>
      <c r="I172" s="648">
        <v>53.5</v>
      </c>
      <c r="J172" s="90"/>
      <c r="K172" s="90"/>
      <c r="L172" s="257"/>
      <c r="M172" s="61">
        <f t="shared" si="78"/>
        <v>53.4</v>
      </c>
      <c r="N172" s="639">
        <v>53.4</v>
      </c>
      <c r="O172" s="90"/>
      <c r="P172" s="90"/>
      <c r="Q172" s="90"/>
      <c r="R172" s="649"/>
      <c r="S172" s="679"/>
    </row>
    <row r="173" spans="1:19" ht="29.25" customHeight="1" x14ac:dyDescent="0.25">
      <c r="A173" s="713">
        <v>3</v>
      </c>
      <c r="B173" s="715" t="s">
        <v>330</v>
      </c>
      <c r="C173" s="716">
        <f>D173+E173+F173</f>
        <v>16</v>
      </c>
      <c r="D173" s="717">
        <v>16</v>
      </c>
      <c r="E173" s="718"/>
      <c r="F173" s="719"/>
      <c r="G173" s="720"/>
      <c r="H173" s="640">
        <f t="shared" si="79"/>
        <v>16</v>
      </c>
      <c r="I173" s="721">
        <v>16</v>
      </c>
      <c r="J173" s="718"/>
      <c r="K173" s="718"/>
      <c r="L173" s="720"/>
      <c r="M173" s="722">
        <f t="shared" si="78"/>
        <v>0</v>
      </c>
      <c r="N173" s="723">
        <v>0</v>
      </c>
      <c r="O173" s="718"/>
      <c r="P173" s="718"/>
      <c r="Q173" s="724"/>
      <c r="R173" s="714"/>
      <c r="S173" s="679"/>
    </row>
    <row r="174" spans="1:19" ht="26.25" customHeight="1" thickBot="1" x14ac:dyDescent="0.3">
      <c r="A174" s="642"/>
      <c r="B174" s="643" t="s">
        <v>131</v>
      </c>
      <c r="C174" s="644">
        <f>D174+E174+F174</f>
        <v>5347.2560000000003</v>
      </c>
      <c r="D174" s="705">
        <f>D163+D168+D173</f>
        <v>5347.2560000000003</v>
      </c>
      <c r="E174" s="646">
        <f>E163+E168</f>
        <v>0</v>
      </c>
      <c r="F174" s="646">
        <f>F163+F168</f>
        <v>0</v>
      </c>
      <c r="G174" s="647"/>
      <c r="H174" s="644">
        <f t="shared" si="79"/>
        <v>5347.3</v>
      </c>
      <c r="I174" s="645">
        <f>I163+I168+I173</f>
        <v>5347.3</v>
      </c>
      <c r="J174" s="646">
        <f>J163+J168</f>
        <v>0</v>
      </c>
      <c r="K174" s="646">
        <f>K163+K168</f>
        <v>0</v>
      </c>
      <c r="L174" s="647"/>
      <c r="M174" s="644">
        <f t="shared" si="78"/>
        <v>4337.8999999999996</v>
      </c>
      <c r="N174" s="645">
        <f>N163+N168+N173</f>
        <v>4337.8999999999996</v>
      </c>
      <c r="O174" s="646">
        <f>O163+O168</f>
        <v>0</v>
      </c>
      <c r="P174" s="646">
        <f>P163+P168</f>
        <v>0</v>
      </c>
      <c r="Q174" s="655"/>
      <c r="R174" s="656">
        <f>M174/C174*100</f>
        <v>81.123851186477694</v>
      </c>
      <c r="S174" s="679">
        <v>8</v>
      </c>
    </row>
    <row r="175" spans="1:19" ht="29.25" customHeight="1" x14ac:dyDescent="0.25">
      <c r="A175" s="1618" t="s">
        <v>181</v>
      </c>
      <c r="B175" s="1618"/>
      <c r="C175" s="1618"/>
      <c r="D175" s="1618"/>
      <c r="E175" s="1618"/>
      <c r="F175" s="1618"/>
      <c r="G175" s="1618"/>
      <c r="H175" s="1618"/>
      <c r="I175" s="1618"/>
      <c r="J175" s="1618"/>
      <c r="K175" s="1618"/>
      <c r="L175" s="1618"/>
      <c r="M175" s="1618"/>
      <c r="N175" s="1618"/>
      <c r="O175" s="1618"/>
      <c r="P175" s="1618"/>
      <c r="Q175" s="1618"/>
      <c r="R175" s="1618"/>
      <c r="S175" s="679"/>
    </row>
    <row r="176" spans="1:19" ht="25.5" customHeight="1" x14ac:dyDescent="0.25">
      <c r="A176" s="217"/>
      <c r="B176" s="54" t="s">
        <v>184</v>
      </c>
      <c r="C176" s="424">
        <f>D176</f>
        <v>50</v>
      </c>
      <c r="D176" s="425">
        <v>50</v>
      </c>
      <c r="E176" s="425"/>
      <c r="F176" s="426"/>
      <c r="G176" s="427"/>
      <c r="H176" s="426">
        <f>I176+J176+K176</f>
        <v>50</v>
      </c>
      <c r="I176" s="425">
        <v>50</v>
      </c>
      <c r="J176" s="425"/>
      <c r="K176" s="425"/>
      <c r="L176" s="427"/>
      <c r="M176" s="426">
        <f>N176</f>
        <v>52</v>
      </c>
      <c r="N176" s="425">
        <v>52</v>
      </c>
      <c r="O176" s="425"/>
      <c r="P176" s="425"/>
      <c r="Q176" s="428"/>
      <c r="R176" s="426"/>
      <c r="S176" s="679"/>
    </row>
    <row r="177" spans="1:20" ht="25.5" customHeight="1" thickBot="1" x14ac:dyDescent="0.3">
      <c r="A177" s="219"/>
      <c r="B177" s="255" t="s">
        <v>185</v>
      </c>
      <c r="C177" s="564">
        <f>D177</f>
        <v>69</v>
      </c>
      <c r="D177" s="434">
        <v>69</v>
      </c>
      <c r="E177" s="434"/>
      <c r="F177" s="434"/>
      <c r="G177" s="565"/>
      <c r="H177" s="434">
        <f>I177</f>
        <v>69</v>
      </c>
      <c r="I177" s="566">
        <v>69</v>
      </c>
      <c r="J177" s="566"/>
      <c r="K177" s="566"/>
      <c r="L177" s="565"/>
      <c r="M177" s="434">
        <f>N177</f>
        <v>0</v>
      </c>
      <c r="N177" s="566">
        <v>0</v>
      </c>
      <c r="O177" s="566"/>
      <c r="P177" s="566"/>
      <c r="Q177" s="567"/>
      <c r="R177" s="434"/>
      <c r="S177" s="679"/>
    </row>
    <row r="178" spans="1:20" ht="25.15" customHeight="1" thickBot="1" x14ac:dyDescent="0.3">
      <c r="A178" s="219"/>
      <c r="B178" s="255" t="s">
        <v>281</v>
      </c>
      <c r="C178" s="429">
        <f>D178</f>
        <v>1</v>
      </c>
      <c r="D178" s="430">
        <v>1</v>
      </c>
      <c r="E178" s="430"/>
      <c r="F178" s="430"/>
      <c r="G178" s="431"/>
      <c r="H178" s="429">
        <f>I178+J178</f>
        <v>1</v>
      </c>
      <c r="I178" s="432">
        <v>1</v>
      </c>
      <c r="J178" s="432"/>
      <c r="K178" s="432"/>
      <c r="L178" s="431"/>
      <c r="M178" s="430">
        <f>N178</f>
        <v>1</v>
      </c>
      <c r="N178" s="432">
        <v>1</v>
      </c>
      <c r="O178" s="432"/>
      <c r="P178" s="432"/>
      <c r="Q178" s="433"/>
      <c r="R178" s="434"/>
      <c r="S178" s="679"/>
    </row>
    <row r="179" spans="1:20" ht="25.15" customHeight="1" thickBot="1" x14ac:dyDescent="0.3">
      <c r="A179" s="159"/>
      <c r="B179" s="145" t="s">
        <v>131</v>
      </c>
      <c r="C179" s="435">
        <f>D179+E179</f>
        <v>120</v>
      </c>
      <c r="D179" s="436">
        <f>D176+D177+D178</f>
        <v>120</v>
      </c>
      <c r="E179" s="437">
        <f>E176+E177+E178</f>
        <v>0</v>
      </c>
      <c r="F179" s="437">
        <f>F176+F177+F178</f>
        <v>0</v>
      </c>
      <c r="G179" s="438"/>
      <c r="H179" s="435">
        <f>I179+J179</f>
        <v>120</v>
      </c>
      <c r="I179" s="436">
        <f>I176+I177+I178</f>
        <v>120</v>
      </c>
      <c r="J179" s="437">
        <f>J176+J177+J178</f>
        <v>0</v>
      </c>
      <c r="K179" s="437">
        <f>K176+K177+K178</f>
        <v>0</v>
      </c>
      <c r="L179" s="439"/>
      <c r="M179" s="435">
        <f>N179+O179</f>
        <v>53</v>
      </c>
      <c r="N179" s="436">
        <f>N176+N177+N178</f>
        <v>53</v>
      </c>
      <c r="O179" s="437">
        <f t="shared" ref="O179:P179" si="80">O176+O177+O178</f>
        <v>0</v>
      </c>
      <c r="P179" s="437">
        <f t="shared" si="80"/>
        <v>0</v>
      </c>
      <c r="Q179" s="439"/>
      <c r="R179" s="657">
        <f>M179/C179*100</f>
        <v>44.166666666666664</v>
      </c>
      <c r="S179" s="679">
        <v>9</v>
      </c>
    </row>
    <row r="180" spans="1:20" ht="42" customHeight="1" x14ac:dyDescent="0.25">
      <c r="A180" s="1619" t="s">
        <v>187</v>
      </c>
      <c r="B180" s="1619"/>
      <c r="C180" s="1619"/>
      <c r="D180" s="1619"/>
      <c r="E180" s="1619"/>
      <c r="F180" s="1619"/>
      <c r="G180" s="1619"/>
      <c r="H180" s="1619"/>
      <c r="I180" s="1619"/>
      <c r="J180" s="1619"/>
      <c r="K180" s="1619"/>
      <c r="L180" s="1619"/>
      <c r="M180" s="1619"/>
      <c r="N180" s="1619"/>
      <c r="O180" s="1619"/>
      <c r="P180" s="1619"/>
      <c r="Q180" s="1619"/>
      <c r="R180" s="1619"/>
      <c r="S180" s="679"/>
    </row>
    <row r="181" spans="1:20" ht="65.25" customHeight="1" x14ac:dyDescent="0.25">
      <c r="A181" s="221"/>
      <c r="B181" s="268" t="s">
        <v>188</v>
      </c>
      <c r="C181" s="440">
        <f t="shared" ref="C181:C189" si="81">D181+E181+F181</f>
        <v>70</v>
      </c>
      <c r="D181" s="383">
        <f>D182+D183</f>
        <v>70</v>
      </c>
      <c r="E181" s="207">
        <f>E182+E183</f>
        <v>0</v>
      </c>
      <c r="F181" s="207">
        <f>F182+F183</f>
        <v>0</v>
      </c>
      <c r="G181" s="381"/>
      <c r="H181" s="440">
        <f t="shared" ref="H181:H187" si="82">I181+J181+K181</f>
        <v>70</v>
      </c>
      <c r="I181" s="383">
        <f>I182+I183</f>
        <v>70</v>
      </c>
      <c r="J181" s="441"/>
      <c r="K181" s="207"/>
      <c r="L181" s="381"/>
      <c r="M181" s="452">
        <f t="shared" ref="M181:M189" si="83">N181</f>
        <v>14.5</v>
      </c>
      <c r="N181" s="440">
        <f>N182+N183</f>
        <v>14.5</v>
      </c>
      <c r="O181" s="442"/>
      <c r="P181" s="443"/>
      <c r="Q181" s="444"/>
      <c r="R181" s="445">
        <f>M181/C181*100</f>
        <v>20.714285714285715</v>
      </c>
      <c r="S181" s="679"/>
      <c r="T181" s="709"/>
    </row>
    <row r="182" spans="1:20" ht="42.75" customHeight="1" x14ac:dyDescent="0.25">
      <c r="A182" s="136" t="s">
        <v>26</v>
      </c>
      <c r="B182" s="188" t="s">
        <v>190</v>
      </c>
      <c r="C182" s="137">
        <f t="shared" si="81"/>
        <v>55</v>
      </c>
      <c r="D182" s="138">
        <v>55</v>
      </c>
      <c r="E182" s="138"/>
      <c r="F182" s="138"/>
      <c r="G182" s="139"/>
      <c r="H182" s="137">
        <f t="shared" si="82"/>
        <v>55</v>
      </c>
      <c r="I182" s="138">
        <v>55</v>
      </c>
      <c r="J182" s="379"/>
      <c r="K182" s="138"/>
      <c r="L182" s="139"/>
      <c r="M182" s="261">
        <f t="shared" si="83"/>
        <v>0</v>
      </c>
      <c r="N182" s="137">
        <v>0</v>
      </c>
      <c r="O182" s="415"/>
      <c r="P182" s="217"/>
      <c r="Q182" s="224"/>
      <c r="R182" s="218"/>
      <c r="S182" s="679"/>
      <c r="T182" s="709"/>
    </row>
    <row r="183" spans="1:20" ht="43.5" customHeight="1" x14ac:dyDescent="0.25">
      <c r="A183" s="225" t="s">
        <v>27</v>
      </c>
      <c r="B183" s="189" t="s">
        <v>189</v>
      </c>
      <c r="C183" s="272">
        <f t="shared" si="81"/>
        <v>15</v>
      </c>
      <c r="D183" s="273">
        <v>15</v>
      </c>
      <c r="E183" s="273"/>
      <c r="F183" s="273"/>
      <c r="G183" s="276"/>
      <c r="H183" s="272">
        <f t="shared" si="82"/>
        <v>15</v>
      </c>
      <c r="I183" s="273">
        <v>15</v>
      </c>
      <c r="J183" s="446"/>
      <c r="K183" s="273"/>
      <c r="L183" s="447"/>
      <c r="M183" s="448">
        <f t="shared" si="83"/>
        <v>14.5</v>
      </c>
      <c r="N183" s="272">
        <v>14.5</v>
      </c>
      <c r="O183" s="449"/>
      <c r="P183" s="450"/>
      <c r="Q183" s="224"/>
      <c r="R183" s="451"/>
      <c r="S183" s="679"/>
      <c r="T183" s="709"/>
    </row>
    <row r="184" spans="1:20" ht="44.25" customHeight="1" x14ac:dyDescent="0.25">
      <c r="A184" s="222"/>
      <c r="B184" s="268" t="s">
        <v>191</v>
      </c>
      <c r="C184" s="440">
        <f t="shared" si="81"/>
        <v>25</v>
      </c>
      <c r="D184" s="383">
        <f>D185+D186</f>
        <v>25</v>
      </c>
      <c r="E184" s="207">
        <f>E185</f>
        <v>0</v>
      </c>
      <c r="F184" s="207">
        <f>F185</f>
        <v>0</v>
      </c>
      <c r="G184" s="381"/>
      <c r="H184" s="440">
        <f t="shared" si="82"/>
        <v>25</v>
      </c>
      <c r="I184" s="383">
        <f>I185+I186</f>
        <v>25</v>
      </c>
      <c r="J184" s="441"/>
      <c r="K184" s="207"/>
      <c r="L184" s="381"/>
      <c r="M184" s="452">
        <f t="shared" si="83"/>
        <v>0</v>
      </c>
      <c r="N184" s="440">
        <f>N185</f>
        <v>0</v>
      </c>
      <c r="O184" s="442"/>
      <c r="P184" s="443"/>
      <c r="Q184" s="444"/>
      <c r="R184" s="362">
        <f>M184/C184*100</f>
        <v>0</v>
      </c>
      <c r="S184" s="679"/>
    </row>
    <row r="185" spans="1:20" ht="56.25" customHeight="1" x14ac:dyDescent="0.25">
      <c r="A185" s="225"/>
      <c r="B185" s="189" t="s">
        <v>192</v>
      </c>
      <c r="C185" s="272">
        <f t="shared" si="81"/>
        <v>15</v>
      </c>
      <c r="D185" s="174">
        <v>15</v>
      </c>
      <c r="E185" s="174"/>
      <c r="F185" s="174"/>
      <c r="G185" s="236"/>
      <c r="H185" s="636">
        <f t="shared" si="82"/>
        <v>15</v>
      </c>
      <c r="I185" s="174">
        <v>15</v>
      </c>
      <c r="J185" s="637"/>
      <c r="K185" s="273"/>
      <c r="L185" s="447"/>
      <c r="M185" s="261">
        <f t="shared" si="83"/>
        <v>0</v>
      </c>
      <c r="N185" s="137">
        <v>0</v>
      </c>
      <c r="O185" s="449"/>
      <c r="P185" s="450"/>
      <c r="Q185" s="224"/>
      <c r="R185" s="451"/>
      <c r="S185" s="679"/>
    </row>
    <row r="186" spans="1:20" ht="53.25" customHeight="1" x14ac:dyDescent="0.25">
      <c r="A186" s="225"/>
      <c r="B186" s="189" t="s">
        <v>248</v>
      </c>
      <c r="C186" s="272">
        <f t="shared" si="81"/>
        <v>10</v>
      </c>
      <c r="D186" s="273">
        <v>10</v>
      </c>
      <c r="E186" s="273"/>
      <c r="F186" s="273"/>
      <c r="G186" s="276"/>
      <c r="H186" s="272">
        <f t="shared" si="82"/>
        <v>10</v>
      </c>
      <c r="I186" s="273">
        <v>10</v>
      </c>
      <c r="J186" s="446"/>
      <c r="K186" s="273"/>
      <c r="L186" s="139"/>
      <c r="M186" s="280">
        <f t="shared" si="83"/>
        <v>0</v>
      </c>
      <c r="N186" s="272">
        <v>0</v>
      </c>
      <c r="O186" s="449"/>
      <c r="P186" s="450"/>
      <c r="Q186" s="224"/>
      <c r="R186" s="451"/>
      <c r="S186" s="679"/>
    </row>
    <row r="187" spans="1:20" ht="88.5" customHeight="1" x14ac:dyDescent="0.25">
      <c r="A187" s="222"/>
      <c r="B187" s="268" t="s">
        <v>193</v>
      </c>
      <c r="C187" s="440">
        <f t="shared" si="81"/>
        <v>25</v>
      </c>
      <c r="D187" s="383">
        <f>D188</f>
        <v>25</v>
      </c>
      <c r="E187" s="207">
        <f>E188</f>
        <v>0</v>
      </c>
      <c r="F187" s="207">
        <f>F188</f>
        <v>0</v>
      </c>
      <c r="G187" s="381"/>
      <c r="H187" s="440">
        <f t="shared" si="82"/>
        <v>25</v>
      </c>
      <c r="I187" s="383">
        <f>I188</f>
        <v>25</v>
      </c>
      <c r="J187" s="441"/>
      <c r="K187" s="207"/>
      <c r="L187" s="381"/>
      <c r="M187" s="452">
        <f t="shared" si="83"/>
        <v>25</v>
      </c>
      <c r="N187" s="440">
        <f>N188</f>
        <v>25</v>
      </c>
      <c r="O187" s="442"/>
      <c r="P187" s="443"/>
      <c r="Q187" s="444"/>
      <c r="R187" s="445">
        <f>M187/C187*100</f>
        <v>100</v>
      </c>
      <c r="S187" s="679"/>
      <c r="T187" s="709"/>
    </row>
    <row r="188" spans="1:20" ht="89.25" customHeight="1" thickBot="1" x14ac:dyDescent="0.3">
      <c r="A188" s="226" t="s">
        <v>40</v>
      </c>
      <c r="B188" s="190" t="s">
        <v>194</v>
      </c>
      <c r="C188" s="144">
        <f t="shared" si="81"/>
        <v>25</v>
      </c>
      <c r="D188" s="143">
        <v>25</v>
      </c>
      <c r="E188" s="143"/>
      <c r="F188" s="262"/>
      <c r="G188" s="453"/>
      <c r="H188" s="144">
        <f>I188+J188+K188</f>
        <v>25</v>
      </c>
      <c r="I188" s="143">
        <v>25</v>
      </c>
      <c r="J188" s="454"/>
      <c r="K188" s="262"/>
      <c r="L188" s="455"/>
      <c r="M188" s="456">
        <f t="shared" si="83"/>
        <v>25</v>
      </c>
      <c r="N188" s="144">
        <v>25</v>
      </c>
      <c r="O188" s="416"/>
      <c r="P188" s="219"/>
      <c r="Q188" s="223" t="s">
        <v>249</v>
      </c>
      <c r="R188" s="260"/>
      <c r="S188" s="679"/>
      <c r="T188" s="709"/>
    </row>
    <row r="189" spans="1:20" ht="26.25" customHeight="1" thickBot="1" x14ac:dyDescent="0.3">
      <c r="A189" s="159"/>
      <c r="B189" s="191" t="s">
        <v>131</v>
      </c>
      <c r="C189" s="457">
        <f t="shared" si="81"/>
        <v>120</v>
      </c>
      <c r="D189" s="436">
        <f>D181+D184+D187</f>
        <v>120</v>
      </c>
      <c r="E189" s="437">
        <f t="shared" ref="E189:F189" si="84">E186+E187+E188</f>
        <v>0</v>
      </c>
      <c r="F189" s="437">
        <f t="shared" si="84"/>
        <v>0</v>
      </c>
      <c r="G189" s="458"/>
      <c r="H189" s="457">
        <f t="shared" ref="H189" si="85">I189+J189+K189</f>
        <v>120</v>
      </c>
      <c r="I189" s="436">
        <f>I187+I184+I181</f>
        <v>120</v>
      </c>
      <c r="J189" s="436">
        <f t="shared" ref="J189:K189" si="86">J181+J184+J187</f>
        <v>0</v>
      </c>
      <c r="K189" s="436">
        <f t="shared" si="86"/>
        <v>0</v>
      </c>
      <c r="L189" s="459"/>
      <c r="M189" s="435">
        <f t="shared" si="83"/>
        <v>39.5</v>
      </c>
      <c r="N189" s="436">
        <f>N187+N184+N181</f>
        <v>39.5</v>
      </c>
      <c r="O189" s="436">
        <f t="shared" ref="O189:P189" si="87">O181+O184+O187</f>
        <v>0</v>
      </c>
      <c r="P189" s="436">
        <f t="shared" si="87"/>
        <v>0</v>
      </c>
      <c r="Q189" s="460"/>
      <c r="R189" s="548">
        <f>M189/C189*100</f>
        <v>32.916666666666664</v>
      </c>
      <c r="S189" s="679">
        <v>10</v>
      </c>
    </row>
    <row r="190" spans="1:20" ht="24.75" customHeight="1" x14ac:dyDescent="0.25">
      <c r="A190" s="1620" t="s">
        <v>165</v>
      </c>
      <c r="B190" s="1619"/>
      <c r="C190" s="1619"/>
      <c r="D190" s="1619"/>
      <c r="E190" s="1619"/>
      <c r="F190" s="1619"/>
      <c r="G190" s="1619"/>
      <c r="H190" s="1619"/>
      <c r="I190" s="1619"/>
      <c r="J190" s="1619"/>
      <c r="K190" s="1619"/>
      <c r="L190" s="1619"/>
      <c r="M190" s="1619"/>
      <c r="N190" s="1619"/>
      <c r="O190" s="1619"/>
      <c r="P190" s="1619"/>
      <c r="Q190" s="1619"/>
      <c r="R190" s="1621"/>
      <c r="S190" s="693"/>
    </row>
    <row r="191" spans="1:20" ht="65.25" customHeight="1" x14ac:dyDescent="0.25">
      <c r="A191" s="275"/>
      <c r="B191" s="461" t="s">
        <v>250</v>
      </c>
      <c r="C191" s="462">
        <f t="shared" ref="C191:C200" si="88">D191+E191</f>
        <v>6912.5</v>
      </c>
      <c r="D191" s="463">
        <f>D192+D193+D194</f>
        <v>4741.6000000000004</v>
      </c>
      <c r="E191" s="20">
        <f>E192+E193+E194</f>
        <v>2170.9</v>
      </c>
      <c r="F191" s="20"/>
      <c r="G191" s="377"/>
      <c r="H191" s="462">
        <f t="shared" ref="H191:H197" si="89">I191+J191</f>
        <v>6912.5</v>
      </c>
      <c r="I191" s="463">
        <f>I192+I193+I194</f>
        <v>4741.6000000000004</v>
      </c>
      <c r="J191" s="20">
        <f>J192+J193+J194</f>
        <v>2170.9</v>
      </c>
      <c r="K191" s="20"/>
      <c r="L191" s="377"/>
      <c r="M191" s="463">
        <f>N191+O191</f>
        <v>5316.9</v>
      </c>
      <c r="N191" s="463">
        <f>N192+N193+N194</f>
        <v>3146</v>
      </c>
      <c r="O191" s="20">
        <f>O192+O193+O194</f>
        <v>2170.9</v>
      </c>
      <c r="P191" s="20"/>
      <c r="Q191" s="377"/>
      <c r="R191" s="55">
        <f>N191/D191*100</f>
        <v>66.348911759743544</v>
      </c>
      <c r="S191" s="693"/>
    </row>
    <row r="192" spans="1:20" ht="18" customHeight="1" x14ac:dyDescent="0.25">
      <c r="A192" s="464">
        <v>1</v>
      </c>
      <c r="B192" s="194" t="s">
        <v>251</v>
      </c>
      <c r="C192" s="193">
        <f t="shared" si="88"/>
        <v>3042.9</v>
      </c>
      <c r="D192" s="465">
        <v>2189.9</v>
      </c>
      <c r="E192" s="140">
        <v>853</v>
      </c>
      <c r="F192" s="466"/>
      <c r="G192" s="467"/>
      <c r="H192" s="193">
        <f t="shared" si="89"/>
        <v>3042.9</v>
      </c>
      <c r="I192" s="465">
        <v>2189.9</v>
      </c>
      <c r="J192" s="140">
        <v>853</v>
      </c>
      <c r="K192" s="466"/>
      <c r="L192" s="467"/>
      <c r="M192" s="192">
        <f t="shared" ref="M192:M197" si="90">N192+O192</f>
        <v>2997</v>
      </c>
      <c r="N192" s="465">
        <v>2144</v>
      </c>
      <c r="O192" s="140">
        <v>853</v>
      </c>
      <c r="P192" s="466"/>
      <c r="Q192" s="467"/>
      <c r="R192" s="137"/>
      <c r="S192" s="693"/>
    </row>
    <row r="193" spans="1:20" ht="18" customHeight="1" x14ac:dyDescent="0.25">
      <c r="A193" s="135">
        <v>2</v>
      </c>
      <c r="B193" s="195" t="s">
        <v>252</v>
      </c>
      <c r="C193" s="193">
        <f t="shared" si="88"/>
        <v>3869.6</v>
      </c>
      <c r="D193" s="465">
        <v>2551.6999999999998</v>
      </c>
      <c r="E193" s="140">
        <v>1317.9</v>
      </c>
      <c r="F193" s="138"/>
      <c r="G193" s="380"/>
      <c r="H193" s="193">
        <f t="shared" si="89"/>
        <v>3869.6</v>
      </c>
      <c r="I193" s="465">
        <v>2551.6999999999998</v>
      </c>
      <c r="J193" s="140">
        <v>1317.9</v>
      </c>
      <c r="K193" s="138"/>
      <c r="L193" s="380"/>
      <c r="M193" s="192">
        <f t="shared" si="90"/>
        <v>2319.9</v>
      </c>
      <c r="N193" s="465">
        <v>1002</v>
      </c>
      <c r="O193" s="140">
        <v>1317.9</v>
      </c>
      <c r="P193" s="138"/>
      <c r="Q193" s="380"/>
      <c r="R193" s="137"/>
      <c r="S193" s="693"/>
    </row>
    <row r="194" spans="1:20" ht="28.5" customHeight="1" x14ac:dyDescent="0.25">
      <c r="A194" s="135">
        <v>3</v>
      </c>
      <c r="B194" s="196" t="s">
        <v>253</v>
      </c>
      <c r="C194" s="193">
        <f t="shared" si="88"/>
        <v>0</v>
      </c>
      <c r="D194" s="465">
        <v>0</v>
      </c>
      <c r="E194" s="140">
        <v>0</v>
      </c>
      <c r="F194" s="138"/>
      <c r="G194" s="380"/>
      <c r="H194" s="193">
        <f t="shared" si="89"/>
        <v>0</v>
      </c>
      <c r="I194" s="465">
        <v>0</v>
      </c>
      <c r="J194" s="140">
        <v>0</v>
      </c>
      <c r="K194" s="138"/>
      <c r="L194" s="380"/>
      <c r="M194" s="192">
        <f t="shared" si="90"/>
        <v>0</v>
      </c>
      <c r="N194" s="465">
        <v>0</v>
      </c>
      <c r="O194" s="140">
        <v>0</v>
      </c>
      <c r="P194" s="138"/>
      <c r="Q194" s="380"/>
      <c r="R194" s="137"/>
      <c r="S194" s="693"/>
    </row>
    <row r="195" spans="1:20" ht="46.5" customHeight="1" x14ac:dyDescent="0.25">
      <c r="A195" s="468"/>
      <c r="B195" s="469" t="s">
        <v>254</v>
      </c>
      <c r="C195" s="470">
        <f t="shared" si="88"/>
        <v>523.79999999999995</v>
      </c>
      <c r="D195" s="463">
        <f>D196+D197+D199+D200+D198</f>
        <v>523.79999999999995</v>
      </c>
      <c r="E195" s="471">
        <f>E196+E197+E199+E200</f>
        <v>0</v>
      </c>
      <c r="F195" s="207"/>
      <c r="G195" s="382"/>
      <c r="H195" s="470">
        <f t="shared" si="89"/>
        <v>523.79999999999995</v>
      </c>
      <c r="I195" s="463">
        <f>I196+I197+I199+I200+I198</f>
        <v>523.79999999999995</v>
      </c>
      <c r="J195" s="471">
        <f>J196+J197+J199+J200</f>
        <v>0</v>
      </c>
      <c r="K195" s="207"/>
      <c r="L195" s="382"/>
      <c r="M195" s="470">
        <f t="shared" si="90"/>
        <v>261.39999999999998</v>
      </c>
      <c r="N195" s="463">
        <f>N196+N197+N199+N200+N198</f>
        <v>261.39999999999998</v>
      </c>
      <c r="O195" s="471">
        <f>O196+O197+O199+O200</f>
        <v>0</v>
      </c>
      <c r="P195" s="207"/>
      <c r="Q195" s="382"/>
      <c r="R195" s="472">
        <f>N195/D195*100</f>
        <v>49.904543718976704</v>
      </c>
      <c r="S195" s="693"/>
    </row>
    <row r="196" spans="1:20" ht="21.75" customHeight="1" x14ac:dyDescent="0.25">
      <c r="A196" s="464"/>
      <c r="B196" s="195" t="s">
        <v>217</v>
      </c>
      <c r="C196" s="193">
        <f t="shared" si="88"/>
        <v>87.7</v>
      </c>
      <c r="D196" s="465">
        <v>87.7</v>
      </c>
      <c r="E196" s="474">
        <v>0</v>
      </c>
      <c r="F196" s="138"/>
      <c r="G196" s="380"/>
      <c r="H196" s="193">
        <f t="shared" si="89"/>
        <v>87.7</v>
      </c>
      <c r="I196" s="465">
        <v>87.7</v>
      </c>
      <c r="J196" s="474">
        <v>0</v>
      </c>
      <c r="K196" s="138"/>
      <c r="L196" s="380"/>
      <c r="M196" s="192">
        <f t="shared" si="90"/>
        <v>87.7</v>
      </c>
      <c r="N196" s="473">
        <v>87.7</v>
      </c>
      <c r="O196" s="474">
        <v>0</v>
      </c>
      <c r="P196" s="138"/>
      <c r="Q196" s="380"/>
      <c r="R196" s="137"/>
      <c r="S196" s="693"/>
    </row>
    <row r="197" spans="1:20" ht="25.5" customHeight="1" x14ac:dyDescent="0.25">
      <c r="A197" s="135"/>
      <c r="B197" s="196" t="s">
        <v>258</v>
      </c>
      <c r="C197" s="193">
        <f t="shared" si="88"/>
        <v>350.9</v>
      </c>
      <c r="D197" s="489">
        <v>350.9</v>
      </c>
      <c r="E197" s="475">
        <v>0</v>
      </c>
      <c r="F197" s="138"/>
      <c r="G197" s="380"/>
      <c r="H197" s="193">
        <f t="shared" si="89"/>
        <v>350.9</v>
      </c>
      <c r="I197" s="489">
        <v>350.9</v>
      </c>
      <c r="J197" s="475">
        <v>0</v>
      </c>
      <c r="K197" s="138"/>
      <c r="L197" s="380"/>
      <c r="M197" s="192">
        <f t="shared" si="90"/>
        <v>107.5</v>
      </c>
      <c r="N197" s="489">
        <v>107.5</v>
      </c>
      <c r="O197" s="475">
        <v>0</v>
      </c>
      <c r="P197" s="138"/>
      <c r="Q197" s="380"/>
      <c r="R197" s="137"/>
      <c r="S197" s="693"/>
    </row>
    <row r="198" spans="1:20" ht="25.5" customHeight="1" x14ac:dyDescent="0.25">
      <c r="A198" s="135"/>
      <c r="B198" s="196" t="s">
        <v>311</v>
      </c>
      <c r="C198" s="193">
        <f>D198+E198</f>
        <v>0</v>
      </c>
      <c r="D198" s="489"/>
      <c r="E198" s="475">
        <v>0</v>
      </c>
      <c r="F198" s="138"/>
      <c r="G198" s="380"/>
      <c r="H198" s="193">
        <f>I198+J198</f>
        <v>0</v>
      </c>
      <c r="I198" s="489"/>
      <c r="J198" s="475">
        <v>0</v>
      </c>
      <c r="K198" s="138"/>
      <c r="L198" s="380"/>
      <c r="M198" s="192">
        <f>N198+O198</f>
        <v>0</v>
      </c>
      <c r="N198" s="489">
        <v>0</v>
      </c>
      <c r="O198" s="475">
        <v>0</v>
      </c>
      <c r="P198" s="138"/>
      <c r="Q198" s="380"/>
      <c r="R198" s="137"/>
      <c r="S198" s="693"/>
    </row>
    <row r="199" spans="1:20" ht="23.25" customHeight="1" x14ac:dyDescent="0.25">
      <c r="A199" s="135"/>
      <c r="B199" s="196" t="s">
        <v>255</v>
      </c>
      <c r="C199" s="193">
        <f t="shared" si="88"/>
        <v>15.2</v>
      </c>
      <c r="D199" s="465">
        <v>15.2</v>
      </c>
      <c r="E199" s="140">
        <v>0</v>
      </c>
      <c r="F199" s="138"/>
      <c r="G199" s="380"/>
      <c r="H199" s="193">
        <f t="shared" ref="H199:H201" si="91">I199+J199</f>
        <v>15.2</v>
      </c>
      <c r="I199" s="465">
        <v>15.2</v>
      </c>
      <c r="J199" s="140">
        <v>0</v>
      </c>
      <c r="K199" s="138"/>
      <c r="L199" s="380"/>
      <c r="M199" s="192">
        <f t="shared" ref="M199:M201" si="92">N199+O199</f>
        <v>15.1</v>
      </c>
      <c r="N199" s="465">
        <v>15.1</v>
      </c>
      <c r="O199" s="140">
        <v>0</v>
      </c>
      <c r="P199" s="138"/>
      <c r="Q199" s="380"/>
      <c r="R199" s="137"/>
      <c r="S199" s="693"/>
    </row>
    <row r="200" spans="1:20" ht="21" customHeight="1" thickBot="1" x14ac:dyDescent="0.3">
      <c r="A200" s="135"/>
      <c r="B200" s="196" t="s">
        <v>252</v>
      </c>
      <c r="C200" s="193">
        <f t="shared" si="88"/>
        <v>70</v>
      </c>
      <c r="D200" s="465">
        <v>70</v>
      </c>
      <c r="E200" s="474">
        <v>0</v>
      </c>
      <c r="F200" s="138"/>
      <c r="G200" s="380"/>
      <c r="H200" s="193">
        <f t="shared" si="91"/>
        <v>70</v>
      </c>
      <c r="I200" s="465">
        <v>70</v>
      </c>
      <c r="J200" s="474">
        <v>0</v>
      </c>
      <c r="K200" s="138"/>
      <c r="L200" s="380"/>
      <c r="M200" s="192">
        <f t="shared" si="92"/>
        <v>51.1</v>
      </c>
      <c r="N200" s="473">
        <v>51.1</v>
      </c>
      <c r="O200" s="474">
        <v>0</v>
      </c>
      <c r="P200" s="138"/>
      <c r="Q200" s="380"/>
      <c r="R200" s="137"/>
      <c r="S200" s="693">
        <v>11</v>
      </c>
    </row>
    <row r="201" spans="1:20" ht="26.25" customHeight="1" thickBot="1" x14ac:dyDescent="0.3">
      <c r="A201" s="159"/>
      <c r="B201" s="191" t="s">
        <v>131</v>
      </c>
      <c r="C201" s="476">
        <f>D201+E201</f>
        <v>7436.3000000000011</v>
      </c>
      <c r="D201" s="477">
        <f>D191+D195</f>
        <v>5265.4000000000005</v>
      </c>
      <c r="E201" s="266">
        <f>E191+E195</f>
        <v>2170.9</v>
      </c>
      <c r="F201" s="478">
        <f t="shared" ref="F201" si="93">F184+F189+F194</f>
        <v>0</v>
      </c>
      <c r="G201" s="267"/>
      <c r="H201" s="476">
        <f t="shared" si="91"/>
        <v>7436.3000000000011</v>
      </c>
      <c r="I201" s="477">
        <f>I191+I195</f>
        <v>5265.4000000000005</v>
      </c>
      <c r="J201" s="266">
        <f>J191+J195</f>
        <v>2170.9</v>
      </c>
      <c r="K201" s="478">
        <f t="shared" ref="K201" si="94">K184+K189+K194</f>
        <v>0</v>
      </c>
      <c r="L201" s="267"/>
      <c r="M201" s="476">
        <f t="shared" si="92"/>
        <v>5578.3</v>
      </c>
      <c r="N201" s="477">
        <f>N191+N195</f>
        <v>3407.4</v>
      </c>
      <c r="O201" s="266">
        <f>O191+O195</f>
        <v>2170.9</v>
      </c>
      <c r="P201" s="478">
        <f t="shared" ref="P201" si="95">P184+P189+P194</f>
        <v>0</v>
      </c>
      <c r="Q201" s="267"/>
      <c r="R201" s="391">
        <f>N201/D201*100</f>
        <v>64.713032248262238</v>
      </c>
      <c r="S201" s="694">
        <f>M201/C201*100</f>
        <v>75.014456113927622</v>
      </c>
      <c r="T201" t="s">
        <v>256</v>
      </c>
    </row>
    <row r="202" spans="1:20" ht="26.25" customHeight="1" x14ac:dyDescent="0.25">
      <c r="A202" s="1620" t="s">
        <v>273</v>
      </c>
      <c r="B202" s="1619"/>
      <c r="C202" s="1619"/>
      <c r="D202" s="1619"/>
      <c r="E202" s="1619"/>
      <c r="F202" s="1619"/>
      <c r="G202" s="1619"/>
      <c r="H202" s="1619"/>
      <c r="I202" s="1619"/>
      <c r="J202" s="1619"/>
      <c r="K202" s="1619"/>
      <c r="L202" s="1619"/>
      <c r="M202" s="1619"/>
      <c r="N202" s="1619"/>
      <c r="O202" s="1619"/>
      <c r="P202" s="1619"/>
      <c r="Q202" s="1619"/>
      <c r="R202" s="1621"/>
      <c r="S202" s="679"/>
    </row>
    <row r="203" spans="1:20" ht="23.25" customHeight="1" x14ac:dyDescent="0.25">
      <c r="A203" s="84"/>
      <c r="B203" s="549" t="s">
        <v>274</v>
      </c>
      <c r="C203" s="558">
        <f>D203+E203+F203</f>
        <v>400</v>
      </c>
      <c r="D203" s="277">
        <v>400</v>
      </c>
      <c r="E203" s="138"/>
      <c r="F203" s="138"/>
      <c r="G203" s="138"/>
      <c r="H203" s="558">
        <f>I203+J203+K203</f>
        <v>400</v>
      </c>
      <c r="I203" s="277">
        <v>400</v>
      </c>
      <c r="J203" s="138"/>
      <c r="K203" s="138"/>
      <c r="L203" s="138"/>
      <c r="M203" s="489">
        <f>N203</f>
        <v>400</v>
      </c>
      <c r="N203" s="138">
        <v>400</v>
      </c>
      <c r="O203" s="39"/>
      <c r="P203" s="39"/>
      <c r="Q203" s="39"/>
      <c r="R203" s="559"/>
      <c r="S203" s="679"/>
    </row>
    <row r="204" spans="1:20" ht="42" customHeight="1" x14ac:dyDescent="0.25">
      <c r="A204" s="141"/>
      <c r="B204" s="550" t="s">
        <v>275</v>
      </c>
      <c r="C204" s="558">
        <f>D204</f>
        <v>5</v>
      </c>
      <c r="D204" s="277">
        <v>5</v>
      </c>
      <c r="E204" s="138"/>
      <c r="F204" s="138"/>
      <c r="G204" s="138"/>
      <c r="H204" s="558">
        <f>I204</f>
        <v>5</v>
      </c>
      <c r="I204" s="277">
        <v>5</v>
      </c>
      <c r="J204" s="138"/>
      <c r="K204" s="138"/>
      <c r="L204" s="138"/>
      <c r="M204" s="489">
        <f>N204</f>
        <v>5</v>
      </c>
      <c r="N204" s="138">
        <v>5</v>
      </c>
      <c r="O204" s="39"/>
      <c r="P204" s="39"/>
      <c r="Q204" s="39"/>
      <c r="R204" s="559"/>
      <c r="S204" s="679"/>
    </row>
    <row r="205" spans="1:20" ht="43.5" customHeight="1" thickBot="1" x14ac:dyDescent="0.3">
      <c r="A205" s="141"/>
      <c r="B205" s="551" t="s">
        <v>276</v>
      </c>
      <c r="C205" s="558">
        <f>D205</f>
        <v>140</v>
      </c>
      <c r="D205" s="277">
        <v>140</v>
      </c>
      <c r="E205" s="138"/>
      <c r="F205" s="138"/>
      <c r="G205" s="138"/>
      <c r="H205" s="558">
        <f>I205</f>
        <v>140</v>
      </c>
      <c r="I205" s="277">
        <v>140</v>
      </c>
      <c r="J205" s="138"/>
      <c r="K205" s="138"/>
      <c r="L205" s="138"/>
      <c r="M205" s="558">
        <f>N205</f>
        <v>140</v>
      </c>
      <c r="N205" s="39">
        <v>140</v>
      </c>
      <c r="O205" s="39"/>
      <c r="P205" s="39"/>
      <c r="Q205" s="39"/>
      <c r="R205" s="559"/>
      <c r="S205" s="679"/>
    </row>
    <row r="206" spans="1:20" ht="16.5" thickBot="1" x14ac:dyDescent="0.3">
      <c r="A206" s="142"/>
      <c r="B206" s="216" t="s">
        <v>102</v>
      </c>
      <c r="C206" s="552">
        <f>D206</f>
        <v>545</v>
      </c>
      <c r="D206" s="552">
        <f>D203+D204+D205</f>
        <v>545</v>
      </c>
      <c r="E206" s="552">
        <f t="shared" ref="E206:P206" si="96">E203</f>
        <v>0</v>
      </c>
      <c r="F206" s="553">
        <f t="shared" si="96"/>
        <v>0</v>
      </c>
      <c r="G206" s="554"/>
      <c r="H206" s="552">
        <f>I206</f>
        <v>545</v>
      </c>
      <c r="I206" s="552">
        <f>I203+I204+I205</f>
        <v>545</v>
      </c>
      <c r="J206" s="555">
        <f t="shared" si="96"/>
        <v>0</v>
      </c>
      <c r="K206" s="556">
        <f t="shared" si="96"/>
        <v>0</v>
      </c>
      <c r="L206" s="557"/>
      <c r="M206" s="658">
        <f>N206</f>
        <v>545</v>
      </c>
      <c r="N206" s="658">
        <f>N203+N204+N205</f>
        <v>545</v>
      </c>
      <c r="O206" s="555">
        <f t="shared" si="96"/>
        <v>0</v>
      </c>
      <c r="P206" s="557">
        <f t="shared" si="96"/>
        <v>0</v>
      </c>
      <c r="Q206" s="481"/>
      <c r="R206" s="391">
        <f>M206/C206*100</f>
        <v>100</v>
      </c>
      <c r="S206" s="679">
        <v>12</v>
      </c>
    </row>
    <row r="207" spans="1:20" ht="26.25" customHeight="1" x14ac:dyDescent="0.3">
      <c r="A207" s="1622" t="s">
        <v>218</v>
      </c>
      <c r="B207" s="1623"/>
      <c r="C207" s="1623"/>
      <c r="D207" s="1623"/>
      <c r="E207" s="1623"/>
      <c r="F207" s="1623"/>
      <c r="G207" s="1623"/>
      <c r="H207" s="1623"/>
      <c r="I207" s="1623"/>
      <c r="J207" s="1623"/>
      <c r="K207" s="1623"/>
      <c r="L207" s="1623"/>
      <c r="M207" s="1623"/>
      <c r="N207" s="1623"/>
      <c r="O207" s="1623"/>
      <c r="P207" s="1623"/>
      <c r="Q207" s="1623"/>
      <c r="R207" s="1624"/>
      <c r="S207" s="679"/>
    </row>
    <row r="208" spans="1:20" x14ac:dyDescent="0.25">
      <c r="A208" s="281"/>
      <c r="B208" s="283" t="s">
        <v>215</v>
      </c>
      <c r="C208" s="284">
        <f>D208+E208+F208+G208</f>
        <v>27935.7</v>
      </c>
      <c r="D208" s="282">
        <f>D209+D210+D211+D212+D213+D214+D215+D216+D217+D218</f>
        <v>3200.7</v>
      </c>
      <c r="E208" s="282">
        <f>E209+E210+E211+E212+E213+E214+E215+E216+E217+E218</f>
        <v>24735</v>
      </c>
      <c r="F208" s="283">
        <f>F209+F210+F211+F212+F213+F214+F215+F216+F217+F218</f>
        <v>0</v>
      </c>
      <c r="G208" s="283">
        <f>G209+G210+G211+G212+G213+G214+G215+G216+G217+G218</f>
        <v>0</v>
      </c>
      <c r="H208" s="282">
        <f>I208+J208+K208+L208</f>
        <v>27935.7</v>
      </c>
      <c r="I208" s="282">
        <f>I209+I210+I211+I212+I213+I214+I215+I216+I217+I218</f>
        <v>3200.7</v>
      </c>
      <c r="J208" s="282">
        <f>J209+J210+J211+J212+J213+J214+J215+J216+J217+J218</f>
        <v>24735</v>
      </c>
      <c r="K208" s="283">
        <f>K209+K210+K211+K212+K213+K214+K215+K216+K217+K218</f>
        <v>0</v>
      </c>
      <c r="L208" s="283">
        <f>L209+L210+L211+L212+L213+L214+L215+L216+L217+L218</f>
        <v>0</v>
      </c>
      <c r="M208" s="282">
        <f>N208+O208+P208+Q208</f>
        <v>27839.200000000001</v>
      </c>
      <c r="N208" s="282">
        <f>N209+N210+N211+N212+N213+N214+N215+N216+N217+N218</f>
        <v>3191.2</v>
      </c>
      <c r="O208" s="282">
        <f>O209+O210+O211+O212+O213+O214+O215+O216+O217+O218</f>
        <v>24648</v>
      </c>
      <c r="P208" s="283">
        <f>P209+P210+P211+P212+P213+P214+P215+P216+P217+P218</f>
        <v>0</v>
      </c>
      <c r="Q208" s="283">
        <f>Q209+Q210+Q211+Q212+Q213+Q214+Q215+Q216+Q217+Q218</f>
        <v>0</v>
      </c>
      <c r="R208" s="284"/>
      <c r="S208" s="679"/>
    </row>
    <row r="209" spans="1:20" ht="16.5" customHeight="1" x14ac:dyDescent="0.25">
      <c r="A209" s="285">
        <v>1</v>
      </c>
      <c r="B209" s="506" t="s">
        <v>219</v>
      </c>
      <c r="C209" s="505">
        <f>D209+E209+F209</f>
        <v>78.5</v>
      </c>
      <c r="D209" s="286">
        <v>78.5</v>
      </c>
      <c r="E209" s="286"/>
      <c r="F209" s="287"/>
      <c r="G209" s="288"/>
      <c r="H209" s="505">
        <f>I209+J209+K209</f>
        <v>78.5</v>
      </c>
      <c r="I209" s="286">
        <v>78.5</v>
      </c>
      <c r="J209" s="286"/>
      <c r="K209" s="287"/>
      <c r="L209" s="288"/>
      <c r="M209" s="505">
        <f>N209+O209+P209</f>
        <v>78.5</v>
      </c>
      <c r="N209" s="623">
        <v>78.5</v>
      </c>
      <c r="O209" s="286"/>
      <c r="P209" s="287"/>
      <c r="Q209" s="288"/>
      <c r="R209" s="289"/>
      <c r="S209" s="679"/>
      <c r="T209">
        <f>N209+N220</f>
        <v>2375.3000000000002</v>
      </c>
    </row>
    <row r="210" spans="1:20" ht="18" customHeight="1" x14ac:dyDescent="0.25">
      <c r="A210" s="285">
        <v>2</v>
      </c>
      <c r="B210" s="506" t="s">
        <v>220</v>
      </c>
      <c r="C210" s="505">
        <f t="shared" ref="C210:C218" si="97">D210+E210+F210+G210</f>
        <v>3604</v>
      </c>
      <c r="D210" s="286">
        <v>83</v>
      </c>
      <c r="E210" s="286">
        <v>3521</v>
      </c>
      <c r="F210" s="286"/>
      <c r="G210" s="288"/>
      <c r="H210" s="285">
        <f t="shared" ref="H210:H218" si="98">I210+J210+K210+L210</f>
        <v>3604</v>
      </c>
      <c r="I210" s="286">
        <v>83</v>
      </c>
      <c r="J210" s="286">
        <v>3521</v>
      </c>
      <c r="K210" s="286"/>
      <c r="L210" s="288"/>
      <c r="M210" s="285">
        <f t="shared" ref="M210:M218" si="99">N210+O210+P210+Q210</f>
        <v>4222</v>
      </c>
      <c r="N210" s="623">
        <f>42.5+40.5</f>
        <v>83</v>
      </c>
      <c r="O210" s="286">
        <v>4139</v>
      </c>
      <c r="P210" s="286"/>
      <c r="Q210" s="288"/>
      <c r="R210" s="289"/>
      <c r="S210" s="679"/>
      <c r="T210">
        <v>83</v>
      </c>
    </row>
    <row r="211" spans="1:20" ht="18.75" customHeight="1" x14ac:dyDescent="0.25">
      <c r="A211" s="285">
        <v>3</v>
      </c>
      <c r="B211" s="506" t="s">
        <v>221</v>
      </c>
      <c r="C211" s="505">
        <f t="shared" si="97"/>
        <v>11257.5</v>
      </c>
      <c r="D211" s="286">
        <v>524.5</v>
      </c>
      <c r="E211" s="286">
        <v>10733</v>
      </c>
      <c r="F211" s="286"/>
      <c r="G211" s="288"/>
      <c r="H211" s="285">
        <f t="shared" si="98"/>
        <v>11257.5</v>
      </c>
      <c r="I211" s="286">
        <v>524.5</v>
      </c>
      <c r="J211" s="286">
        <v>10733</v>
      </c>
      <c r="K211" s="286"/>
      <c r="L211" s="288"/>
      <c r="M211" s="285">
        <f t="shared" si="99"/>
        <v>11759</v>
      </c>
      <c r="N211" s="623">
        <v>1026</v>
      </c>
      <c r="O211" s="286">
        <v>10733</v>
      </c>
      <c r="P211" s="286"/>
      <c r="Q211" s="288"/>
      <c r="R211" s="289"/>
      <c r="S211" s="679"/>
      <c r="T211">
        <f>1026+N222</f>
        <v>1093.7</v>
      </c>
    </row>
    <row r="212" spans="1:20" ht="22.5" customHeight="1" x14ac:dyDescent="0.25">
      <c r="A212" s="285">
        <v>4</v>
      </c>
      <c r="B212" s="506" t="s">
        <v>222</v>
      </c>
      <c r="C212" s="505">
        <f t="shared" si="97"/>
        <v>0</v>
      </c>
      <c r="D212" s="286"/>
      <c r="E212" s="286"/>
      <c r="F212" s="286"/>
      <c r="G212" s="288"/>
      <c r="H212" s="285">
        <f t="shared" si="98"/>
        <v>0</v>
      </c>
      <c r="I212" s="286"/>
      <c r="J212" s="286"/>
      <c r="K212" s="286"/>
      <c r="L212" s="288"/>
      <c r="M212" s="285">
        <f t="shared" si="99"/>
        <v>0</v>
      </c>
      <c r="N212" s="623">
        <v>0</v>
      </c>
      <c r="O212" s="286"/>
      <c r="P212" s="286"/>
      <c r="Q212" s="288"/>
      <c r="R212" s="289"/>
      <c r="S212" s="679"/>
    </row>
    <row r="213" spans="1:20" ht="18.75" customHeight="1" x14ac:dyDescent="0.25">
      <c r="A213" s="285">
        <v>5</v>
      </c>
      <c r="B213" s="506" t="s">
        <v>223</v>
      </c>
      <c r="C213" s="505">
        <f t="shared" si="97"/>
        <v>0</v>
      </c>
      <c r="D213" s="286"/>
      <c r="E213" s="286"/>
      <c r="F213" s="286"/>
      <c r="G213" s="288"/>
      <c r="H213" s="285">
        <f t="shared" si="98"/>
        <v>0</v>
      </c>
      <c r="I213" s="286"/>
      <c r="J213" s="286"/>
      <c r="K213" s="286"/>
      <c r="L213" s="288"/>
      <c r="M213" s="285">
        <f t="shared" si="99"/>
        <v>0</v>
      </c>
      <c r="N213" s="623">
        <v>0</v>
      </c>
      <c r="O213" s="286"/>
      <c r="P213" s="286"/>
      <c r="Q213" s="288"/>
      <c r="R213" s="289"/>
      <c r="S213" s="679"/>
    </row>
    <row r="214" spans="1:20" ht="35.25" customHeight="1" x14ac:dyDescent="0.25">
      <c r="A214" s="285">
        <v>6</v>
      </c>
      <c r="B214" s="507" t="s">
        <v>224</v>
      </c>
      <c r="C214" s="505">
        <f t="shared" si="97"/>
        <v>0</v>
      </c>
      <c r="D214" s="286"/>
      <c r="E214" s="286"/>
      <c r="F214" s="286"/>
      <c r="G214" s="288"/>
      <c r="H214" s="285">
        <f t="shared" si="98"/>
        <v>0</v>
      </c>
      <c r="I214" s="286"/>
      <c r="J214" s="286"/>
      <c r="K214" s="286"/>
      <c r="L214" s="288"/>
      <c r="M214" s="285">
        <f t="shared" si="99"/>
        <v>0</v>
      </c>
      <c r="N214" s="623">
        <v>0</v>
      </c>
      <c r="O214" s="286"/>
      <c r="P214" s="286"/>
      <c r="Q214" s="288"/>
      <c r="R214" s="289"/>
      <c r="S214" s="679"/>
    </row>
    <row r="215" spans="1:20" ht="30" customHeight="1" x14ac:dyDescent="0.25">
      <c r="A215" s="285">
        <v>7</v>
      </c>
      <c r="B215" s="507" t="s">
        <v>225</v>
      </c>
      <c r="C215" s="505">
        <f t="shared" si="97"/>
        <v>11363.7</v>
      </c>
      <c r="D215" s="286">
        <v>970.7</v>
      </c>
      <c r="E215" s="286">
        <v>10393</v>
      </c>
      <c r="F215" s="286"/>
      <c r="G215" s="288"/>
      <c r="H215" s="285">
        <f t="shared" si="98"/>
        <v>11363.7</v>
      </c>
      <c r="I215" s="286">
        <v>970.7</v>
      </c>
      <c r="J215" s="286">
        <v>10393</v>
      </c>
      <c r="K215" s="286"/>
      <c r="L215" s="288"/>
      <c r="M215" s="285">
        <f t="shared" si="99"/>
        <v>10235.700000000001</v>
      </c>
      <c r="N215" s="623">
        <v>459.7</v>
      </c>
      <c r="O215" s="286">
        <v>9776</v>
      </c>
      <c r="P215" s="286"/>
      <c r="Q215" s="288"/>
      <c r="R215" s="289"/>
      <c r="S215" s="679"/>
      <c r="T215">
        <f>N215+N226</f>
        <v>941.7</v>
      </c>
    </row>
    <row r="216" spans="1:20" ht="30.75" customHeight="1" x14ac:dyDescent="0.25">
      <c r="A216" s="285">
        <v>8</v>
      </c>
      <c r="B216" s="507" t="s">
        <v>226</v>
      </c>
      <c r="C216" s="505">
        <f t="shared" si="97"/>
        <v>0</v>
      </c>
      <c r="D216" s="286"/>
      <c r="E216" s="286"/>
      <c r="F216" s="286"/>
      <c r="G216" s="288"/>
      <c r="H216" s="285">
        <f t="shared" si="98"/>
        <v>0</v>
      </c>
      <c r="I216" s="286"/>
      <c r="J216" s="286"/>
      <c r="K216" s="286"/>
      <c r="L216" s="288"/>
      <c r="M216" s="285">
        <f t="shared" si="99"/>
        <v>0</v>
      </c>
      <c r="N216" s="623">
        <v>0</v>
      </c>
      <c r="O216" s="286"/>
      <c r="P216" s="286"/>
      <c r="Q216" s="288"/>
      <c r="R216" s="289"/>
      <c r="S216" s="679"/>
    </row>
    <row r="217" spans="1:20" ht="30" customHeight="1" x14ac:dyDescent="0.25">
      <c r="A217" s="285">
        <v>9</v>
      </c>
      <c r="B217" s="507" t="s">
        <v>227</v>
      </c>
      <c r="C217" s="505">
        <f t="shared" si="97"/>
        <v>1632</v>
      </c>
      <c r="D217" s="286">
        <v>1544</v>
      </c>
      <c r="E217" s="286">
        <v>88</v>
      </c>
      <c r="F217" s="286"/>
      <c r="G217" s="288"/>
      <c r="H217" s="285">
        <f t="shared" si="98"/>
        <v>1632</v>
      </c>
      <c r="I217" s="286">
        <v>1544</v>
      </c>
      <c r="J217" s="286">
        <v>88</v>
      </c>
      <c r="K217" s="286"/>
      <c r="L217" s="288"/>
      <c r="M217" s="285">
        <f t="shared" si="99"/>
        <v>1544</v>
      </c>
      <c r="N217" s="623">
        <v>1544</v>
      </c>
      <c r="O217" s="286"/>
      <c r="P217" s="286"/>
      <c r="Q217" s="288"/>
      <c r="R217" s="289"/>
      <c r="S217" s="679"/>
      <c r="T217">
        <f>N217</f>
        <v>1544</v>
      </c>
    </row>
    <row r="218" spans="1:20" ht="27" customHeight="1" x14ac:dyDescent="0.25">
      <c r="A218" s="285">
        <v>10</v>
      </c>
      <c r="B218" s="507" t="s">
        <v>228</v>
      </c>
      <c r="C218" s="505">
        <f t="shared" si="97"/>
        <v>0</v>
      </c>
      <c r="D218" s="286"/>
      <c r="E218" s="286"/>
      <c r="F218" s="286"/>
      <c r="G218" s="288"/>
      <c r="H218" s="285">
        <f t="shared" si="98"/>
        <v>0</v>
      </c>
      <c r="I218" s="286"/>
      <c r="J218" s="286"/>
      <c r="K218" s="286"/>
      <c r="L218" s="288"/>
      <c r="M218" s="285">
        <f t="shared" si="99"/>
        <v>0</v>
      </c>
      <c r="N218" s="286">
        <v>0</v>
      </c>
      <c r="O218" s="286"/>
      <c r="P218" s="286"/>
      <c r="Q218" s="288"/>
      <c r="R218" s="289"/>
      <c r="S218" s="679"/>
    </row>
    <row r="219" spans="1:20" ht="24" customHeight="1" x14ac:dyDescent="0.25">
      <c r="A219" s="286"/>
      <c r="B219" s="508" t="s">
        <v>216</v>
      </c>
      <c r="C219" s="292">
        <f>D219+E219+F219+G219</f>
        <v>25681.3</v>
      </c>
      <c r="D219" s="290">
        <f t="shared" ref="D219:E219" si="100">D220+D221+D222+D223+D224+D225+D226+D227+D228</f>
        <v>3511.3</v>
      </c>
      <c r="E219" s="290">
        <f t="shared" si="100"/>
        <v>22170</v>
      </c>
      <c r="F219" s="290">
        <f>F220+F221+F222+F223+F224+F225+F226+F227+F228</f>
        <v>0</v>
      </c>
      <c r="G219" s="291">
        <f>G220+G221+G222+G223+G224+G225+G226+G227+G228</f>
        <v>0</v>
      </c>
      <c r="H219" s="290">
        <f>I219+J219+K219+L219</f>
        <v>25681.3</v>
      </c>
      <c r="I219" s="290">
        <f t="shared" ref="I219:J219" si="101">I220+I221+I222+I223+I224+I225+I226+I227+I228</f>
        <v>3511.3</v>
      </c>
      <c r="J219" s="290">
        <f t="shared" si="101"/>
        <v>22170</v>
      </c>
      <c r="K219" s="290">
        <f>K220+K221+K222+K223+K224+K225+K226+K227+K228</f>
        <v>0</v>
      </c>
      <c r="L219" s="291">
        <f>L220+L221+L222+L223+L224+L225+L226+L227+L228</f>
        <v>0</v>
      </c>
      <c r="M219" s="290">
        <f>N219+O219+P219+Q219</f>
        <v>34024.9</v>
      </c>
      <c r="N219" s="290">
        <f t="shared" ref="N219" si="102">N220+N221+N222+N223+N224+N225+N226+N227+N228</f>
        <v>2976.9</v>
      </c>
      <c r="O219" s="290">
        <f>O220+O221+O222+O223+O224+O225+O226+O227+O228</f>
        <v>31048</v>
      </c>
      <c r="P219" s="290">
        <f>P220+P221+P222+P223+P224+P225+P226+P227+P228</f>
        <v>0</v>
      </c>
      <c r="Q219" s="291">
        <f>Q220+Q221+Q222+Q223+Q224+Q225+Q226+Q227+Q228</f>
        <v>0</v>
      </c>
      <c r="R219" s="292"/>
      <c r="S219" s="679"/>
    </row>
    <row r="220" spans="1:20" ht="18" customHeight="1" x14ac:dyDescent="0.25">
      <c r="A220" s="285">
        <v>1</v>
      </c>
      <c r="B220" s="506" t="s">
        <v>219</v>
      </c>
      <c r="C220" s="505">
        <f>D220+G220</f>
        <v>2329</v>
      </c>
      <c r="D220" s="286">
        <v>2329</v>
      </c>
      <c r="E220" s="286"/>
      <c r="F220" s="286"/>
      <c r="G220" s="288"/>
      <c r="H220" s="285">
        <f>I220+L220</f>
        <v>2329</v>
      </c>
      <c r="I220" s="286">
        <v>2329</v>
      </c>
      <c r="J220" s="286"/>
      <c r="K220" s="286"/>
      <c r="L220" s="288"/>
      <c r="M220" s="285">
        <f>N220+Q220</f>
        <v>2296.8000000000002</v>
      </c>
      <c r="N220" s="286">
        <v>2296.8000000000002</v>
      </c>
      <c r="O220" s="286"/>
      <c r="P220" s="286"/>
      <c r="Q220" s="288"/>
      <c r="R220" s="289"/>
      <c r="S220" s="679"/>
    </row>
    <row r="221" spans="1:20" ht="21" customHeight="1" x14ac:dyDescent="0.25">
      <c r="A221" s="285">
        <v>2</v>
      </c>
      <c r="B221" s="506" t="s">
        <v>220</v>
      </c>
      <c r="C221" s="505">
        <f>D221+E221+F221</f>
        <v>0</v>
      </c>
      <c r="D221" s="286"/>
      <c r="E221" s="286"/>
      <c r="F221" s="286"/>
      <c r="G221" s="288"/>
      <c r="H221" s="285">
        <f>I221+J221+K221</f>
        <v>0</v>
      </c>
      <c r="I221" s="286"/>
      <c r="J221" s="286"/>
      <c r="K221" s="286"/>
      <c r="L221" s="288"/>
      <c r="M221" s="285">
        <f>N221+O221+P221</f>
        <v>0</v>
      </c>
      <c r="N221" s="286">
        <v>0</v>
      </c>
      <c r="O221" s="286"/>
      <c r="P221" s="286"/>
      <c r="Q221" s="288"/>
      <c r="R221" s="289"/>
      <c r="S221" s="679"/>
    </row>
    <row r="222" spans="1:20" ht="18.75" customHeight="1" x14ac:dyDescent="0.25">
      <c r="A222" s="285">
        <v>3</v>
      </c>
      <c r="B222" s="506" t="s">
        <v>221</v>
      </c>
      <c r="C222" s="505">
        <f>D222+E222+G222+F222</f>
        <v>569.29999999999995</v>
      </c>
      <c r="D222" s="286">
        <v>569.29999999999995</v>
      </c>
      <c r="E222" s="286"/>
      <c r="F222" s="286"/>
      <c r="G222" s="288"/>
      <c r="H222" s="285">
        <f>I222+J222+L222+K222</f>
        <v>569.29999999999995</v>
      </c>
      <c r="I222" s="286">
        <v>569.29999999999995</v>
      </c>
      <c r="J222" s="286">
        <v>0</v>
      </c>
      <c r="K222" s="286"/>
      <c r="L222" s="288"/>
      <c r="M222" s="285">
        <f>N222+O222+Q222+P222</f>
        <v>8445.7000000000007</v>
      </c>
      <c r="N222" s="623">
        <v>67.7</v>
      </c>
      <c r="O222" s="286">
        <v>8378</v>
      </c>
      <c r="P222" s="286"/>
      <c r="Q222" s="288"/>
      <c r="R222" s="289"/>
      <c r="S222" s="679"/>
    </row>
    <row r="223" spans="1:20" ht="19.5" customHeight="1" x14ac:dyDescent="0.25">
      <c r="A223" s="285">
        <v>4</v>
      </c>
      <c r="B223" s="506" t="s">
        <v>222</v>
      </c>
      <c r="C223" s="505">
        <f t="shared" ref="C223:C227" si="103">D223+E223+F223</f>
        <v>0</v>
      </c>
      <c r="D223" s="286"/>
      <c r="E223" s="286"/>
      <c r="F223" s="286"/>
      <c r="G223" s="288"/>
      <c r="H223" s="285">
        <f t="shared" ref="H223" si="104">I223+J223+K223</f>
        <v>0</v>
      </c>
      <c r="I223" s="286"/>
      <c r="J223" s="286"/>
      <c r="K223" s="286"/>
      <c r="L223" s="288"/>
      <c r="M223" s="285">
        <f t="shared" ref="M223" si="105">N223+O223+P223</f>
        <v>0</v>
      </c>
      <c r="N223" s="623">
        <v>0</v>
      </c>
      <c r="O223" s="286"/>
      <c r="P223" s="286"/>
      <c r="Q223" s="288"/>
      <c r="R223" s="289"/>
      <c r="S223" s="679"/>
    </row>
    <row r="224" spans="1:20" ht="21" customHeight="1" x14ac:dyDescent="0.25">
      <c r="A224" s="285">
        <v>5</v>
      </c>
      <c r="B224" s="506" t="s">
        <v>223</v>
      </c>
      <c r="C224" s="505">
        <f>D224+E224+F224+G224</f>
        <v>0</v>
      </c>
      <c r="D224" s="286"/>
      <c r="E224" s="286"/>
      <c r="F224" s="286"/>
      <c r="G224" s="288"/>
      <c r="H224" s="285">
        <f>I224+J224+K224+L224</f>
        <v>0</v>
      </c>
      <c r="I224" s="286"/>
      <c r="J224" s="286"/>
      <c r="K224" s="286"/>
      <c r="L224" s="288"/>
      <c r="M224" s="285">
        <f>N224+O224+P224+Q224</f>
        <v>0</v>
      </c>
      <c r="N224" s="623">
        <v>0</v>
      </c>
      <c r="O224" s="286"/>
      <c r="P224" s="286"/>
      <c r="Q224" s="288"/>
      <c r="R224" s="289"/>
      <c r="S224" s="679"/>
    </row>
    <row r="225" spans="1:20" ht="33.75" customHeight="1" x14ac:dyDescent="0.25">
      <c r="A225" s="285">
        <v>6</v>
      </c>
      <c r="B225" s="507" t="s">
        <v>224</v>
      </c>
      <c r="C225" s="505">
        <f t="shared" si="103"/>
        <v>0</v>
      </c>
      <c r="D225" s="286"/>
      <c r="E225" s="286"/>
      <c r="F225" s="286"/>
      <c r="G225" s="288"/>
      <c r="H225" s="285">
        <f t="shared" ref="H225:H227" si="106">I225+J225+K225</f>
        <v>0</v>
      </c>
      <c r="I225" s="286"/>
      <c r="J225" s="286"/>
      <c r="K225" s="286"/>
      <c r="L225" s="288"/>
      <c r="M225" s="285">
        <f t="shared" ref="M225:M227" si="107">N225+O225+P225</f>
        <v>0</v>
      </c>
      <c r="N225" s="623">
        <v>0</v>
      </c>
      <c r="O225" s="286"/>
      <c r="P225" s="286"/>
      <c r="Q225" s="288"/>
      <c r="R225" s="289"/>
      <c r="S225" s="679"/>
    </row>
    <row r="226" spans="1:20" ht="27.75" customHeight="1" x14ac:dyDescent="0.25">
      <c r="A226" s="285">
        <v>7</v>
      </c>
      <c r="B226" s="507" t="s">
        <v>225</v>
      </c>
      <c r="C226" s="505">
        <f t="shared" si="103"/>
        <v>1072</v>
      </c>
      <c r="D226" s="286">
        <v>482</v>
      </c>
      <c r="E226" s="286">
        <v>590</v>
      </c>
      <c r="F226" s="286"/>
      <c r="G226" s="288"/>
      <c r="H226" s="285">
        <f t="shared" si="106"/>
        <v>1072</v>
      </c>
      <c r="I226" s="286">
        <v>482</v>
      </c>
      <c r="J226" s="286">
        <v>590</v>
      </c>
      <c r="K226" s="286"/>
      <c r="L226" s="288"/>
      <c r="M226" s="285">
        <f t="shared" si="107"/>
        <v>1072</v>
      </c>
      <c r="N226" s="623">
        <v>482</v>
      </c>
      <c r="O226" s="286">
        <v>590</v>
      </c>
      <c r="P226" s="286"/>
      <c r="Q226" s="288"/>
      <c r="R226" s="289"/>
      <c r="S226" s="679"/>
    </row>
    <row r="227" spans="1:20" ht="25.5" customHeight="1" x14ac:dyDescent="0.25">
      <c r="A227" s="285">
        <v>8</v>
      </c>
      <c r="B227" s="507" t="s">
        <v>226</v>
      </c>
      <c r="C227" s="505">
        <f t="shared" si="103"/>
        <v>0</v>
      </c>
      <c r="D227" s="286"/>
      <c r="E227" s="286"/>
      <c r="F227" s="286"/>
      <c r="G227" s="288"/>
      <c r="H227" s="285">
        <f t="shared" si="106"/>
        <v>0</v>
      </c>
      <c r="I227" s="286"/>
      <c r="J227" s="286"/>
      <c r="K227" s="286"/>
      <c r="L227" s="288"/>
      <c r="M227" s="285">
        <f t="shared" si="107"/>
        <v>0</v>
      </c>
      <c r="N227" s="623">
        <v>0</v>
      </c>
      <c r="O227" s="286"/>
      <c r="P227" s="286"/>
      <c r="Q227" s="288"/>
      <c r="R227" s="289"/>
      <c r="S227" s="679"/>
    </row>
    <row r="228" spans="1:20" ht="23.25" customHeight="1" thickBot="1" x14ac:dyDescent="0.3">
      <c r="A228" s="516">
        <v>9</v>
      </c>
      <c r="B228" s="517" t="s">
        <v>228</v>
      </c>
      <c r="C228" s="518">
        <f>D228+E228+F228+G228</f>
        <v>21711</v>
      </c>
      <c r="D228" s="485">
        <v>131</v>
      </c>
      <c r="E228" s="485">
        <v>21580</v>
      </c>
      <c r="F228" s="485"/>
      <c r="G228" s="486"/>
      <c r="H228" s="516">
        <f>I228+J228+K228+L228</f>
        <v>21711</v>
      </c>
      <c r="I228" s="485">
        <v>131</v>
      </c>
      <c r="J228" s="485">
        <v>21580</v>
      </c>
      <c r="K228" s="485"/>
      <c r="L228" s="486"/>
      <c r="M228" s="516">
        <f>N228+O228+P228+Q228</f>
        <v>22210.400000000001</v>
      </c>
      <c r="N228" s="710">
        <v>130.4</v>
      </c>
      <c r="O228" s="485">
        <v>22080</v>
      </c>
      <c r="P228" s="485"/>
      <c r="Q228" s="486"/>
      <c r="R228" s="487"/>
      <c r="S228" s="679"/>
      <c r="T228">
        <f>N228</f>
        <v>130.4</v>
      </c>
    </row>
    <row r="229" spans="1:20" ht="22.5" customHeight="1" thickBot="1" x14ac:dyDescent="0.3">
      <c r="A229" s="509"/>
      <c r="B229" s="510" t="s">
        <v>102</v>
      </c>
      <c r="C229" s="511">
        <f>D229+E229+F229+G229</f>
        <v>53617</v>
      </c>
      <c r="D229" s="512">
        <f>D228+D227+D226+D225+D224+D223+D222+D221+D220+D218+D217+D216+D215+D214+D213+D212+D211+D210+D209</f>
        <v>6712</v>
      </c>
      <c r="E229" s="512">
        <f>E208+E219</f>
        <v>46905</v>
      </c>
      <c r="F229" s="512">
        <f>F208+F219</f>
        <v>0</v>
      </c>
      <c r="G229" s="513">
        <f>G208+G219</f>
        <v>0</v>
      </c>
      <c r="H229" s="512">
        <f>I229+J229+K229+L229</f>
        <v>53617</v>
      </c>
      <c r="I229" s="512">
        <f>I228+I227+I226+I225+I224+I223+I222+I221+I220+I218+I217+I216+I215+I214+I213+I212+I211+I210+I209</f>
        <v>6712</v>
      </c>
      <c r="J229" s="512">
        <f>J228+J227+J226+J225+J224+J223+J222+J221+J220+J218+J217+J216+J215+J214+J213+J212+J211+J210+J209</f>
        <v>46905</v>
      </c>
      <c r="K229" s="512">
        <f>K208+K219</f>
        <v>0</v>
      </c>
      <c r="L229" s="513">
        <f>L208+L219</f>
        <v>0</v>
      </c>
      <c r="M229" s="514">
        <f>N229+O229+P229+Q229</f>
        <v>61864.1</v>
      </c>
      <c r="N229" s="514">
        <f>N208+N219</f>
        <v>6168.1</v>
      </c>
      <c r="O229" s="512">
        <f>O228+O227+O226+O225+O224+O223+O222+O221+O220+O218+O217+O216+O215+O214+O213+O212+O211+O210+O209</f>
        <v>55696</v>
      </c>
      <c r="P229" s="512">
        <f>P208+P219</f>
        <v>0</v>
      </c>
      <c r="Q229" s="513">
        <f>Q208+Q219</f>
        <v>0</v>
      </c>
      <c r="R229" s="515">
        <f>M229/C229*100</f>
        <v>115.38150213551673</v>
      </c>
      <c r="S229" s="679">
        <v>13</v>
      </c>
      <c r="T229">
        <f>T209+T210+T211+T215+N217+T228</f>
        <v>6168.0999999999995</v>
      </c>
    </row>
    <row r="230" spans="1:20" ht="25.5" customHeight="1" x14ac:dyDescent="0.3">
      <c r="A230" s="1625" t="s">
        <v>260</v>
      </c>
      <c r="B230" s="1626"/>
      <c r="C230" s="1626"/>
      <c r="D230" s="1626"/>
      <c r="E230" s="1626"/>
      <c r="F230" s="1626"/>
      <c r="G230" s="1626"/>
      <c r="H230" s="1626"/>
      <c r="I230" s="1626"/>
      <c r="J230" s="1626"/>
      <c r="K230" s="1626"/>
      <c r="L230" s="1626"/>
      <c r="M230" s="1626"/>
      <c r="N230" s="1626"/>
      <c r="O230" s="1626"/>
      <c r="P230" s="1626"/>
      <c r="Q230" s="1626"/>
      <c r="R230" s="1627"/>
      <c r="S230" s="679"/>
    </row>
    <row r="231" spans="1:20" ht="29.25" customHeight="1" x14ac:dyDescent="0.25">
      <c r="A231" s="497"/>
      <c r="B231" s="504" t="s">
        <v>261</v>
      </c>
      <c r="C231" s="502">
        <f t="shared" ref="C231:C237" si="108">D231</f>
        <v>20</v>
      </c>
      <c r="D231" s="491">
        <v>20</v>
      </c>
      <c r="E231" s="492"/>
      <c r="F231" s="492"/>
      <c r="G231" s="493"/>
      <c r="H231" s="502">
        <f t="shared" ref="H231:H237" si="109">I231</f>
        <v>20</v>
      </c>
      <c r="I231" s="491">
        <v>20</v>
      </c>
      <c r="J231" s="492"/>
      <c r="K231" s="492"/>
      <c r="L231" s="493"/>
      <c r="M231" s="502">
        <f t="shared" ref="M231:M237" si="110">N231</f>
        <v>17.55</v>
      </c>
      <c r="N231" s="491">
        <v>17.55</v>
      </c>
      <c r="O231" s="492"/>
      <c r="P231" s="494"/>
      <c r="Q231" s="495"/>
      <c r="R231" s="496"/>
      <c r="S231" s="679"/>
    </row>
    <row r="232" spans="1:20" ht="47.25" customHeight="1" x14ac:dyDescent="0.25">
      <c r="A232" s="497"/>
      <c r="B232" s="504" t="s">
        <v>328</v>
      </c>
      <c r="C232" s="502">
        <f t="shared" si="108"/>
        <v>50</v>
      </c>
      <c r="D232" s="491">
        <v>50</v>
      </c>
      <c r="E232" s="492"/>
      <c r="F232" s="492"/>
      <c r="G232" s="493"/>
      <c r="H232" s="502">
        <f t="shared" si="109"/>
        <v>50</v>
      </c>
      <c r="I232" s="491">
        <v>50</v>
      </c>
      <c r="J232" s="492"/>
      <c r="K232" s="492"/>
      <c r="L232" s="493"/>
      <c r="M232" s="502">
        <f t="shared" si="110"/>
        <v>11.2</v>
      </c>
      <c r="N232" s="491">
        <v>11.2</v>
      </c>
      <c r="O232" s="492"/>
      <c r="P232" s="494"/>
      <c r="Q232" s="495"/>
      <c r="R232" s="496"/>
      <c r="S232" s="679"/>
    </row>
    <row r="233" spans="1:20" ht="40.5" customHeight="1" x14ac:dyDescent="0.25">
      <c r="A233" s="497"/>
      <c r="B233" s="54" t="s">
        <v>295</v>
      </c>
      <c r="C233" s="502">
        <f t="shared" si="108"/>
        <v>100</v>
      </c>
      <c r="D233" s="491">
        <v>100</v>
      </c>
      <c r="E233" s="492"/>
      <c r="F233" s="492"/>
      <c r="G233" s="493"/>
      <c r="H233" s="502">
        <f t="shared" si="109"/>
        <v>100</v>
      </c>
      <c r="I233" s="491">
        <v>100</v>
      </c>
      <c r="J233" s="492"/>
      <c r="K233" s="492"/>
      <c r="L233" s="493"/>
      <c r="M233" s="502">
        <f t="shared" si="110"/>
        <v>100</v>
      </c>
      <c r="N233" s="491">
        <v>100</v>
      </c>
      <c r="O233" s="492"/>
      <c r="P233" s="494"/>
      <c r="Q233" s="495"/>
      <c r="R233" s="496"/>
      <c r="S233" s="679"/>
    </row>
    <row r="234" spans="1:20" ht="40.5" customHeight="1" x14ac:dyDescent="0.25">
      <c r="A234" s="497"/>
      <c r="B234" s="54" t="s">
        <v>329</v>
      </c>
      <c r="C234" s="502">
        <f t="shared" si="108"/>
        <v>10</v>
      </c>
      <c r="D234" s="491">
        <v>10</v>
      </c>
      <c r="E234" s="492"/>
      <c r="F234" s="492"/>
      <c r="G234" s="493"/>
      <c r="H234" s="502">
        <f t="shared" si="109"/>
        <v>10</v>
      </c>
      <c r="I234" s="491">
        <v>10</v>
      </c>
      <c r="J234" s="492"/>
      <c r="K234" s="492"/>
      <c r="L234" s="493"/>
      <c r="M234" s="502">
        <f t="shared" si="110"/>
        <v>0</v>
      </c>
      <c r="N234" s="491">
        <v>0</v>
      </c>
      <c r="O234" s="492"/>
      <c r="P234" s="494"/>
      <c r="Q234" s="495"/>
      <c r="R234" s="496"/>
      <c r="S234" s="679"/>
    </row>
    <row r="235" spans="1:20" ht="41.25" customHeight="1" x14ac:dyDescent="0.25">
      <c r="A235" s="497"/>
      <c r="B235" s="54" t="s">
        <v>296</v>
      </c>
      <c r="C235" s="502">
        <f t="shared" si="108"/>
        <v>0</v>
      </c>
      <c r="D235" s="491">
        <v>0</v>
      </c>
      <c r="E235" s="492"/>
      <c r="F235" s="492"/>
      <c r="G235" s="493"/>
      <c r="H235" s="502">
        <f t="shared" si="109"/>
        <v>0</v>
      </c>
      <c r="I235" s="491">
        <v>0</v>
      </c>
      <c r="J235" s="492"/>
      <c r="K235" s="492"/>
      <c r="L235" s="493"/>
      <c r="M235" s="502">
        <f t="shared" si="110"/>
        <v>0</v>
      </c>
      <c r="N235" s="491">
        <v>0</v>
      </c>
      <c r="O235" s="492"/>
      <c r="P235" s="494"/>
      <c r="Q235" s="495"/>
      <c r="R235" s="496"/>
      <c r="S235" s="679"/>
    </row>
    <row r="236" spans="1:20" ht="31.5" customHeight="1" thickBot="1" x14ac:dyDescent="0.3">
      <c r="A236" s="497"/>
      <c r="B236" s="504" t="s">
        <v>297</v>
      </c>
      <c r="C236" s="502">
        <f t="shared" si="108"/>
        <v>0</v>
      </c>
      <c r="D236" s="491">
        <v>0</v>
      </c>
      <c r="E236" s="492"/>
      <c r="F236" s="492"/>
      <c r="G236" s="493"/>
      <c r="H236" s="502">
        <f t="shared" si="109"/>
        <v>0</v>
      </c>
      <c r="I236" s="491"/>
      <c r="J236" s="492"/>
      <c r="K236" s="492"/>
      <c r="L236" s="493"/>
      <c r="M236" s="502">
        <f t="shared" si="110"/>
        <v>0</v>
      </c>
      <c r="N236" s="491">
        <v>0</v>
      </c>
      <c r="O236" s="492"/>
      <c r="P236" s="494"/>
      <c r="Q236" s="493"/>
      <c r="R236" s="496"/>
      <c r="S236" s="679"/>
    </row>
    <row r="237" spans="1:20" ht="21.75" customHeight="1" thickBot="1" x14ac:dyDescent="0.3">
      <c r="A237" s="522"/>
      <c r="B237" s="523" t="s">
        <v>102</v>
      </c>
      <c r="C237" s="524">
        <f t="shared" si="108"/>
        <v>180</v>
      </c>
      <c r="D237" s="525">
        <f>D231+D232+D233+D234+D235+D235+D236</f>
        <v>180</v>
      </c>
      <c r="E237" s="526"/>
      <c r="F237" s="526"/>
      <c r="G237" s="527"/>
      <c r="H237" s="524">
        <f t="shared" si="109"/>
        <v>180</v>
      </c>
      <c r="I237" s="525">
        <f>I231+I232+I234+I233+I235+I236</f>
        <v>180</v>
      </c>
      <c r="J237" s="526"/>
      <c r="K237" s="526"/>
      <c r="L237" s="527"/>
      <c r="M237" s="524">
        <f t="shared" si="110"/>
        <v>128.75</v>
      </c>
      <c r="N237" s="525">
        <f>N231+N232+N233+N234+N235+N236</f>
        <v>128.75</v>
      </c>
      <c r="O237" s="526"/>
      <c r="P237" s="526"/>
      <c r="Q237" s="527"/>
      <c r="R237" s="659"/>
      <c r="S237" s="679">
        <v>14</v>
      </c>
    </row>
    <row r="238" spans="1:20" ht="30" customHeight="1" x14ac:dyDescent="0.3">
      <c r="A238" s="1628" t="s">
        <v>262</v>
      </c>
      <c r="B238" s="1629"/>
      <c r="C238" s="1629"/>
      <c r="D238" s="1629"/>
      <c r="E238" s="1629"/>
      <c r="F238" s="1629"/>
      <c r="G238" s="1629"/>
      <c r="H238" s="1629"/>
      <c r="I238" s="1629"/>
      <c r="J238" s="1629"/>
      <c r="K238" s="1629"/>
      <c r="L238" s="1629"/>
      <c r="M238" s="1629"/>
      <c r="N238" s="1629"/>
      <c r="O238" s="1629"/>
      <c r="P238" s="1629"/>
      <c r="Q238" s="1629"/>
      <c r="R238" s="1630"/>
      <c r="S238" s="679"/>
    </row>
    <row r="239" spans="1:20" ht="30.75" customHeight="1" x14ac:dyDescent="0.25">
      <c r="A239" s="534">
        <v>1</v>
      </c>
      <c r="B239" s="539" t="s">
        <v>263</v>
      </c>
      <c r="C239" s="543">
        <f>D239+E239+F239</f>
        <v>28</v>
      </c>
      <c r="D239" s="544">
        <f>D240+D241</f>
        <v>28</v>
      </c>
      <c r="E239" s="534"/>
      <c r="F239" s="534"/>
      <c r="G239" s="536"/>
      <c r="H239" s="543">
        <f>I239</f>
        <v>28</v>
      </c>
      <c r="I239" s="544">
        <f>I240+I241</f>
        <v>28</v>
      </c>
      <c r="J239" s="534"/>
      <c r="K239" s="534"/>
      <c r="L239" s="536"/>
      <c r="M239" s="543">
        <f>N239+O239+P239</f>
        <v>14.3</v>
      </c>
      <c r="N239" s="544">
        <f>N240+N241</f>
        <v>14.3</v>
      </c>
      <c r="O239" s="534"/>
      <c r="P239" s="534"/>
      <c r="Q239" s="536"/>
      <c r="R239" s="535"/>
      <c r="S239" s="679"/>
    </row>
    <row r="240" spans="1:20" ht="51.75" customHeight="1" x14ac:dyDescent="0.25">
      <c r="A240" s="537"/>
      <c r="B240" s="538" t="s">
        <v>269</v>
      </c>
      <c r="C240" s="535">
        <f>D240+E240+F240</f>
        <v>5</v>
      </c>
      <c r="D240" s="534">
        <v>5</v>
      </c>
      <c r="E240" s="534"/>
      <c r="F240" s="534"/>
      <c r="G240" s="536"/>
      <c r="H240" s="535">
        <f>I240+J240+K240</f>
        <v>5</v>
      </c>
      <c r="I240" s="534">
        <v>5</v>
      </c>
      <c r="J240" s="534"/>
      <c r="K240" s="534"/>
      <c r="L240" s="536"/>
      <c r="M240" s="535">
        <f>N240+O240+P240</f>
        <v>0</v>
      </c>
      <c r="N240" s="534">
        <v>0</v>
      </c>
      <c r="O240" s="534"/>
      <c r="P240" s="534"/>
      <c r="Q240" s="536"/>
      <c r="R240" s="535"/>
      <c r="S240" s="679"/>
    </row>
    <row r="241" spans="1:19" ht="63.75" customHeight="1" x14ac:dyDescent="0.25">
      <c r="A241" s="534"/>
      <c r="B241" s="538" t="s">
        <v>315</v>
      </c>
      <c r="C241" s="535">
        <f>D241+E241+F241</f>
        <v>23</v>
      </c>
      <c r="D241" s="534">
        <v>23</v>
      </c>
      <c r="E241" s="534"/>
      <c r="F241" s="534"/>
      <c r="G241" s="536"/>
      <c r="H241" s="535">
        <f>I241+J241+K241</f>
        <v>23</v>
      </c>
      <c r="I241" s="534">
        <v>23</v>
      </c>
      <c r="J241" s="534"/>
      <c r="K241" s="534"/>
      <c r="L241" s="536"/>
      <c r="M241" s="535">
        <f>N241+O241+P241</f>
        <v>14.3</v>
      </c>
      <c r="N241" s="534">
        <v>14.3</v>
      </c>
      <c r="O241" s="534"/>
      <c r="P241" s="534"/>
      <c r="Q241" s="536"/>
      <c r="R241" s="535"/>
      <c r="S241" s="679"/>
    </row>
    <row r="242" spans="1:19" ht="51.75" customHeight="1" x14ac:dyDescent="0.25">
      <c r="A242" s="534">
        <v>2</v>
      </c>
      <c r="B242" s="539" t="s">
        <v>270</v>
      </c>
      <c r="C242" s="540">
        <f>D242+E242+F242</f>
        <v>4682.1000000000004</v>
      </c>
      <c r="D242" s="546">
        <f>D243+D244+D245+D246</f>
        <v>4682.1000000000004</v>
      </c>
      <c r="E242" s="541"/>
      <c r="F242" s="541"/>
      <c r="G242" s="542"/>
      <c r="H242" s="540">
        <f>I242+J242+K242</f>
        <v>4682.1000000000004</v>
      </c>
      <c r="I242" s="546">
        <f>I243+I244+I245+I246</f>
        <v>4682.1000000000004</v>
      </c>
      <c r="J242" s="541"/>
      <c r="K242" s="541"/>
      <c r="L242" s="542"/>
      <c r="M242" s="540">
        <f>N242+O242+P242</f>
        <v>4548.83</v>
      </c>
      <c r="N242" s="546">
        <f>N243+N244+N245+N246</f>
        <v>4548.83</v>
      </c>
      <c r="O242" s="534"/>
      <c r="P242" s="534"/>
      <c r="Q242" s="536"/>
      <c r="R242" s="535"/>
      <c r="S242" s="679"/>
    </row>
    <row r="243" spans="1:19" ht="30" customHeight="1" x14ac:dyDescent="0.25">
      <c r="A243" s="534"/>
      <c r="B243" s="538" t="s">
        <v>307</v>
      </c>
      <c r="C243" s="540">
        <f>D243+E243+F243</f>
        <v>1206.4000000000001</v>
      </c>
      <c r="D243" s="541">
        <v>1206.4000000000001</v>
      </c>
      <c r="E243" s="541"/>
      <c r="F243" s="541"/>
      <c r="G243" s="542"/>
      <c r="H243" s="540">
        <f>I243+J243+K243</f>
        <v>1206.4000000000001</v>
      </c>
      <c r="I243" s="541">
        <v>1206.4000000000001</v>
      </c>
      <c r="J243" s="541"/>
      <c r="K243" s="541"/>
      <c r="L243" s="542"/>
      <c r="M243" s="540">
        <f>N243+O243+P243</f>
        <v>1209.9000000000001</v>
      </c>
      <c r="N243" s="541">
        <v>1209.9000000000001</v>
      </c>
      <c r="O243" s="534"/>
      <c r="P243" s="534"/>
      <c r="Q243" s="536"/>
      <c r="R243" s="535"/>
      <c r="S243" s="679"/>
    </row>
    <row r="244" spans="1:19" ht="36.75" x14ac:dyDescent="0.25">
      <c r="A244" s="534"/>
      <c r="B244" s="538" t="s">
        <v>308</v>
      </c>
      <c r="C244" s="540">
        <f t="shared" ref="C244:C246" si="111">D244+E244+F244</f>
        <v>1009.9</v>
      </c>
      <c r="D244" s="541">
        <v>1009.9</v>
      </c>
      <c r="E244" s="541"/>
      <c r="F244" s="541"/>
      <c r="G244" s="542"/>
      <c r="H244" s="540">
        <f t="shared" ref="H244:H246" si="112">I244+J244+K244</f>
        <v>1009.9</v>
      </c>
      <c r="I244" s="541">
        <v>1009.9</v>
      </c>
      <c r="J244" s="541"/>
      <c r="K244" s="541"/>
      <c r="L244" s="542"/>
      <c r="M244" s="540">
        <f t="shared" ref="M244:M246" si="113">N244+O244+P244</f>
        <v>955.1</v>
      </c>
      <c r="N244" s="541">
        <v>955.1</v>
      </c>
      <c r="O244" s="534"/>
      <c r="P244" s="534"/>
      <c r="Q244" s="536"/>
      <c r="R244" s="535"/>
      <c r="S244" s="679"/>
    </row>
    <row r="245" spans="1:19" ht="24.75" x14ac:dyDescent="0.25">
      <c r="A245" s="534"/>
      <c r="B245" s="538" t="s">
        <v>309</v>
      </c>
      <c r="C245" s="540">
        <f t="shared" si="111"/>
        <v>640.1</v>
      </c>
      <c r="D245" s="541">
        <v>640.1</v>
      </c>
      <c r="E245" s="541"/>
      <c r="F245" s="541"/>
      <c r="G245" s="542"/>
      <c r="H245" s="540">
        <f t="shared" si="112"/>
        <v>640.1</v>
      </c>
      <c r="I245" s="541">
        <v>640.1</v>
      </c>
      <c r="J245" s="541"/>
      <c r="K245" s="541"/>
      <c r="L245" s="542"/>
      <c r="M245" s="540">
        <f t="shared" si="113"/>
        <v>580.33000000000004</v>
      </c>
      <c r="N245" s="541">
        <v>580.33000000000004</v>
      </c>
      <c r="O245" s="534"/>
      <c r="P245" s="534"/>
      <c r="Q245" s="536"/>
      <c r="R245" s="535"/>
      <c r="S245" s="679"/>
    </row>
    <row r="246" spans="1:19" ht="24.75" x14ac:dyDescent="0.25">
      <c r="A246" s="534"/>
      <c r="B246" s="538" t="s">
        <v>310</v>
      </c>
      <c r="C246" s="540">
        <f t="shared" si="111"/>
        <v>1825.7</v>
      </c>
      <c r="D246" s="541">
        <v>1825.7</v>
      </c>
      <c r="E246" s="541"/>
      <c r="F246" s="541"/>
      <c r="G246" s="542"/>
      <c r="H246" s="540">
        <f t="shared" si="112"/>
        <v>1825.7</v>
      </c>
      <c r="I246" s="541">
        <v>1825.7</v>
      </c>
      <c r="J246" s="541"/>
      <c r="K246" s="541"/>
      <c r="L246" s="542"/>
      <c r="M246" s="540">
        <f t="shared" si="113"/>
        <v>1803.5</v>
      </c>
      <c r="N246" s="541">
        <v>1803.5</v>
      </c>
      <c r="O246" s="534"/>
      <c r="P246" s="534"/>
      <c r="Q246" s="536"/>
      <c r="R246" s="535"/>
      <c r="S246" s="679"/>
    </row>
    <row r="247" spans="1:19" ht="54" customHeight="1" x14ac:dyDescent="0.25">
      <c r="A247" s="534">
        <v>3</v>
      </c>
      <c r="B247" s="539" t="s">
        <v>265</v>
      </c>
      <c r="C247" s="545">
        <f>D247</f>
        <v>15</v>
      </c>
      <c r="D247" s="546">
        <f>D248</f>
        <v>15</v>
      </c>
      <c r="E247" s="541"/>
      <c r="F247" s="541"/>
      <c r="G247" s="542"/>
      <c r="H247" s="545">
        <f>I247</f>
        <v>15</v>
      </c>
      <c r="I247" s="546">
        <f>I248</f>
        <v>15</v>
      </c>
      <c r="J247" s="541"/>
      <c r="K247" s="541"/>
      <c r="L247" s="542"/>
      <c r="M247" s="545">
        <f>N247</f>
        <v>11</v>
      </c>
      <c r="N247" s="546">
        <f>N248</f>
        <v>11</v>
      </c>
      <c r="O247" s="534"/>
      <c r="P247" s="534"/>
      <c r="Q247" s="536"/>
      <c r="R247" s="535"/>
      <c r="S247" s="679"/>
    </row>
    <row r="248" spans="1:19" ht="51" customHeight="1" x14ac:dyDescent="0.25">
      <c r="A248" s="534"/>
      <c r="B248" s="538" t="s">
        <v>271</v>
      </c>
      <c r="C248" s="540">
        <f>D248</f>
        <v>15</v>
      </c>
      <c r="D248" s="541">
        <v>15</v>
      </c>
      <c r="E248" s="541"/>
      <c r="F248" s="541"/>
      <c r="G248" s="542"/>
      <c r="H248" s="540">
        <f>I248</f>
        <v>15</v>
      </c>
      <c r="I248" s="541">
        <v>15</v>
      </c>
      <c r="J248" s="541"/>
      <c r="K248" s="541"/>
      <c r="L248" s="542"/>
      <c r="M248" s="540">
        <f>N248</f>
        <v>11</v>
      </c>
      <c r="N248" s="541">
        <v>11</v>
      </c>
      <c r="O248" s="534"/>
      <c r="P248" s="534"/>
      <c r="Q248" s="536"/>
      <c r="R248" s="535"/>
      <c r="S248" s="679"/>
    </row>
    <row r="249" spans="1:19" ht="23.25" customHeight="1" x14ac:dyDescent="0.25">
      <c r="A249" s="613"/>
      <c r="B249" s="614" t="s">
        <v>102</v>
      </c>
      <c r="C249" s="615">
        <f>D249+E249+F249</f>
        <v>4725.1000000000004</v>
      </c>
      <c r="D249" s="615">
        <f>D239+D242+D247</f>
        <v>4725.1000000000004</v>
      </c>
      <c r="E249" s="615">
        <f>E242+E247+E248</f>
        <v>0</v>
      </c>
      <c r="F249" s="615">
        <f>F242+F247+F248</f>
        <v>0</v>
      </c>
      <c r="G249" s="616"/>
      <c r="H249" s="615">
        <f>I249+J249+K249</f>
        <v>4725.1000000000004</v>
      </c>
      <c r="I249" s="615">
        <f>I239+I242+I247</f>
        <v>4725.1000000000004</v>
      </c>
      <c r="J249" s="615">
        <f>J242+J247+J248</f>
        <v>0</v>
      </c>
      <c r="K249" s="615">
        <f>K242+K247+K248</f>
        <v>0</v>
      </c>
      <c r="L249" s="616"/>
      <c r="M249" s="615">
        <f>N249+O249+P249</f>
        <v>4574.13</v>
      </c>
      <c r="N249" s="615">
        <f>N239+N242+N247</f>
        <v>4574.13</v>
      </c>
      <c r="O249" s="615">
        <f>O242+O247+O248</f>
        <v>0</v>
      </c>
      <c r="P249" s="615">
        <f>P242+P247+P248</f>
        <v>0</v>
      </c>
      <c r="Q249" s="616"/>
      <c r="R249" s="617"/>
      <c r="S249" s="679">
        <v>15</v>
      </c>
    </row>
    <row r="250" spans="1:19" s="531" customFormat="1" ht="24" customHeight="1" x14ac:dyDescent="0.3">
      <c r="A250" s="1628" t="s">
        <v>289</v>
      </c>
      <c r="B250" s="1629"/>
      <c r="C250" s="1629"/>
      <c r="D250" s="1629"/>
      <c r="E250" s="1629"/>
      <c r="F250" s="1629"/>
      <c r="G250" s="1629"/>
      <c r="H250" s="1629"/>
      <c r="I250" s="1629"/>
      <c r="J250" s="1629"/>
      <c r="K250" s="1629"/>
      <c r="L250" s="1629"/>
      <c r="M250" s="1629"/>
      <c r="N250" s="1629"/>
      <c r="O250" s="1629"/>
      <c r="P250" s="1629"/>
      <c r="Q250" s="1629"/>
      <c r="R250" s="1630"/>
      <c r="S250" s="679"/>
    </row>
    <row r="251" spans="1:19" s="531" customFormat="1" ht="53.25" customHeight="1" x14ac:dyDescent="0.25">
      <c r="A251" s="618"/>
      <c r="B251" s="621" t="s">
        <v>290</v>
      </c>
      <c r="C251" s="545">
        <f t="shared" ref="C251" si="114">D251</f>
        <v>0</v>
      </c>
      <c r="D251" s="690">
        <v>0</v>
      </c>
      <c r="E251" s="690">
        <v>0</v>
      </c>
      <c r="F251" s="690">
        <v>0</v>
      </c>
      <c r="G251" s="691"/>
      <c r="H251" s="545">
        <f t="shared" ref="H251" si="115">I251</f>
        <v>0</v>
      </c>
      <c r="I251" s="690">
        <v>0</v>
      </c>
      <c r="J251" s="690">
        <v>0</v>
      </c>
      <c r="K251" s="690">
        <v>0</v>
      </c>
      <c r="L251" s="691"/>
      <c r="M251" s="545">
        <f t="shared" ref="M251" si="116">N251</f>
        <v>0</v>
      </c>
      <c r="N251" s="690">
        <v>0</v>
      </c>
      <c r="O251" s="690">
        <v>0</v>
      </c>
      <c r="P251" s="690">
        <v>0</v>
      </c>
      <c r="Q251" s="619"/>
      <c r="R251" s="620"/>
      <c r="S251" s="679"/>
    </row>
    <row r="252" spans="1:19" s="531" customFormat="1" ht="64.5" customHeight="1" x14ac:dyDescent="0.25">
      <c r="A252" s="623"/>
      <c r="B252" s="624" t="s">
        <v>291</v>
      </c>
      <c r="C252" s="625">
        <f>D252+E252</f>
        <v>737</v>
      </c>
      <c r="D252" s="626">
        <v>67</v>
      </c>
      <c r="E252" s="626">
        <v>670</v>
      </c>
      <c r="F252" s="626">
        <v>0</v>
      </c>
      <c r="G252" s="627"/>
      <c r="H252" s="625">
        <f>I252+J252</f>
        <v>737</v>
      </c>
      <c r="I252" s="626">
        <v>67</v>
      </c>
      <c r="J252" s="626">
        <v>670</v>
      </c>
      <c r="K252" s="626">
        <v>0</v>
      </c>
      <c r="L252" s="627"/>
      <c r="M252" s="625">
        <f>N252+O252</f>
        <v>480.59</v>
      </c>
      <c r="N252" s="626">
        <v>43.69</v>
      </c>
      <c r="O252" s="626">
        <v>436.9</v>
      </c>
      <c r="P252" s="626">
        <v>0</v>
      </c>
      <c r="Q252" s="627"/>
      <c r="R252" s="628"/>
      <c r="S252" s="679"/>
    </row>
    <row r="253" spans="1:19" ht="18.75" customHeight="1" x14ac:dyDescent="0.25">
      <c r="A253" s="482"/>
      <c r="B253" s="483" t="s">
        <v>102</v>
      </c>
      <c r="C253" s="503">
        <f>D253+E253+F253</f>
        <v>737</v>
      </c>
      <c r="D253" s="503">
        <f>D252</f>
        <v>67</v>
      </c>
      <c r="E253" s="503">
        <f>E252</f>
        <v>670</v>
      </c>
      <c r="F253" s="503">
        <f>F242+F247+F248</f>
        <v>0</v>
      </c>
      <c r="G253" s="484"/>
      <c r="H253" s="503">
        <f>I253+J253+K253</f>
        <v>737</v>
      </c>
      <c r="I253" s="503">
        <f>I252</f>
        <v>67</v>
      </c>
      <c r="J253" s="503">
        <f>J252</f>
        <v>670</v>
      </c>
      <c r="K253" s="503">
        <f>K242+K247+K248</f>
        <v>0</v>
      </c>
      <c r="L253" s="484"/>
      <c r="M253" s="503">
        <f>N253+O253+P253</f>
        <v>480.59</v>
      </c>
      <c r="N253" s="503">
        <f>N252</f>
        <v>43.69</v>
      </c>
      <c r="O253" s="503">
        <f>O252</f>
        <v>436.9</v>
      </c>
      <c r="P253" s="503">
        <f>P242+P247+P248</f>
        <v>0</v>
      </c>
      <c r="Q253" s="484"/>
      <c r="R253" s="501"/>
      <c r="S253" s="679">
        <v>16</v>
      </c>
    </row>
    <row r="254" spans="1:19" s="531" customFormat="1" ht="29.25" customHeight="1" x14ac:dyDescent="0.3">
      <c r="A254" s="1610" t="s">
        <v>298</v>
      </c>
      <c r="B254" s="1610"/>
      <c r="C254" s="1610"/>
      <c r="D254" s="1610"/>
      <c r="E254" s="1610"/>
      <c r="F254" s="1610"/>
      <c r="G254" s="1610"/>
      <c r="H254" s="1610"/>
      <c r="I254" s="1610"/>
      <c r="J254" s="1610"/>
      <c r="K254" s="1610"/>
      <c r="L254" s="1610"/>
      <c r="M254" s="1610"/>
      <c r="N254" s="1610"/>
      <c r="O254" s="1610"/>
      <c r="P254" s="1610"/>
      <c r="Q254" s="1610"/>
      <c r="R254" s="1610"/>
      <c r="S254" s="679"/>
    </row>
    <row r="255" spans="1:19" s="531" customFormat="1" ht="29.25" customHeight="1" x14ac:dyDescent="0.25">
      <c r="A255" s="286"/>
      <c r="B255" s="498" t="s">
        <v>266</v>
      </c>
      <c r="C255" s="289">
        <f>D255+E255+F255</f>
        <v>1189.5999999999999</v>
      </c>
      <c r="D255" s="286">
        <v>399.3</v>
      </c>
      <c r="E255" s="286">
        <v>46.4</v>
      </c>
      <c r="F255" s="286">
        <v>743.9</v>
      </c>
      <c r="G255" s="286"/>
      <c r="H255" s="289">
        <f>I255+J255+K255</f>
        <v>1189.5999999999999</v>
      </c>
      <c r="I255" s="286">
        <v>399.3</v>
      </c>
      <c r="J255" s="286">
        <v>46.4</v>
      </c>
      <c r="K255" s="286">
        <v>743.9</v>
      </c>
      <c r="L255" s="286"/>
      <c r="M255" s="289">
        <f>N255+O255+P255</f>
        <v>1189.5</v>
      </c>
      <c r="N255" s="286">
        <v>399.2</v>
      </c>
      <c r="O255" s="286">
        <v>46.4</v>
      </c>
      <c r="P255" s="286">
        <v>743.9</v>
      </c>
      <c r="Q255" s="286"/>
      <c r="R255" s="286"/>
      <c r="S255" s="679"/>
    </row>
    <row r="256" spans="1:19" ht="19.5" customHeight="1" x14ac:dyDescent="0.25">
      <c r="A256" s="521"/>
      <c r="B256" s="498" t="s">
        <v>267</v>
      </c>
      <c r="C256" s="520">
        <f>D256+E256+F256</f>
        <v>0</v>
      </c>
      <c r="D256" s="521">
        <v>0</v>
      </c>
      <c r="E256" s="521"/>
      <c r="F256" s="286">
        <v>0</v>
      </c>
      <c r="G256" s="286"/>
      <c r="H256" s="286">
        <f>I256+J256+K256</f>
        <v>0</v>
      </c>
      <c r="I256" s="521">
        <v>0</v>
      </c>
      <c r="J256" s="521"/>
      <c r="K256" s="286">
        <v>0</v>
      </c>
      <c r="L256" s="286"/>
      <c r="M256" s="286">
        <f>N256+O256+P256</f>
        <v>0</v>
      </c>
      <c r="N256" s="286">
        <v>0</v>
      </c>
      <c r="O256" s="521">
        <v>0</v>
      </c>
      <c r="P256" s="521">
        <v>0</v>
      </c>
      <c r="Q256" s="519"/>
      <c r="R256" s="520"/>
      <c r="S256" s="679"/>
    </row>
    <row r="257" spans="1:19" ht="30.75" customHeight="1" x14ac:dyDescent="0.25">
      <c r="A257" s="499"/>
      <c r="B257" s="500" t="s">
        <v>268</v>
      </c>
      <c r="C257" s="529">
        <f>D257+E257+F257</f>
        <v>790</v>
      </c>
      <c r="D257" s="499">
        <v>55</v>
      </c>
      <c r="E257" s="499">
        <v>91</v>
      </c>
      <c r="F257" s="286">
        <v>644</v>
      </c>
      <c r="G257" s="286"/>
      <c r="H257" s="286">
        <f>I257+J257+K257</f>
        <v>790</v>
      </c>
      <c r="I257" s="499">
        <v>55</v>
      </c>
      <c r="J257" s="499">
        <v>91</v>
      </c>
      <c r="K257" s="286">
        <v>644</v>
      </c>
      <c r="L257" s="286"/>
      <c r="M257" s="286">
        <f>N257+O257+P257</f>
        <v>790</v>
      </c>
      <c r="N257" s="286">
        <v>55</v>
      </c>
      <c r="O257" s="499">
        <v>91</v>
      </c>
      <c r="P257" s="499">
        <v>644</v>
      </c>
      <c r="Q257" s="528"/>
      <c r="R257" s="529"/>
      <c r="S257" s="679"/>
    </row>
    <row r="258" spans="1:19" ht="23.25" customHeight="1" thickBot="1" x14ac:dyDescent="0.3">
      <c r="A258" s="613"/>
      <c r="B258" s="614" t="s">
        <v>102</v>
      </c>
      <c r="C258" s="615">
        <f>D258+E258+F258</f>
        <v>1979.6000000000001</v>
      </c>
      <c r="D258" s="615">
        <f>D255+D256+D257</f>
        <v>454.3</v>
      </c>
      <c r="E258" s="615">
        <f>E255+E256+E257</f>
        <v>137.4</v>
      </c>
      <c r="F258" s="615">
        <f>F255+F256+F257</f>
        <v>1387.9</v>
      </c>
      <c r="G258" s="616"/>
      <c r="H258" s="615">
        <f>I258+J258+K258</f>
        <v>1979.6000000000001</v>
      </c>
      <c r="I258" s="615">
        <f>I255+I256+I257</f>
        <v>454.3</v>
      </c>
      <c r="J258" s="615">
        <f>J255+J256+J257</f>
        <v>137.4</v>
      </c>
      <c r="K258" s="615">
        <f>K255+K256+K257</f>
        <v>1387.9</v>
      </c>
      <c r="L258" s="616"/>
      <c r="M258" s="615">
        <f>N258+O258+P258</f>
        <v>1979.5</v>
      </c>
      <c r="N258" s="615">
        <f>N255+N256+N257</f>
        <v>454.2</v>
      </c>
      <c r="O258" s="615">
        <f>O255+O256+O257</f>
        <v>137.4</v>
      </c>
      <c r="P258" s="615">
        <f>P255+P256+P257</f>
        <v>1387.9</v>
      </c>
      <c r="Q258" s="616"/>
      <c r="R258" s="617"/>
      <c r="S258" s="679">
        <v>17</v>
      </c>
    </row>
    <row r="259" spans="1:19" ht="27.75" customHeight="1" thickBot="1" x14ac:dyDescent="0.3">
      <c r="A259" s="680"/>
      <c r="B259" s="681" t="s">
        <v>158</v>
      </c>
      <c r="C259" s="682">
        <f>D259+E259+F259</f>
        <v>289335.35599999997</v>
      </c>
      <c r="D259" s="682">
        <f>D91+D119+D124+D129+D132+D141+D161+D174+D179+D189+D201+D206+D229+D237+D249+D253+D258</f>
        <v>238064.15599999996</v>
      </c>
      <c r="E259" s="682">
        <f>E91+E119+E124+E129+E132+E141+E161+E174+E179+E189+E201+E206+E229+E237+E249+E253+E258</f>
        <v>49883.3</v>
      </c>
      <c r="F259" s="682">
        <f>F91+F119+F124+F129+F132+F141+F161+F174+F179+F189+F201+F206+F229+F237+F249+F253+F258</f>
        <v>1387.9</v>
      </c>
      <c r="G259" s="682">
        <f>G91+G119+G124+G129+G132+G141+G161+G174+G179+G189+G201+G206+G229+G237+G249+G253+G258</f>
        <v>0</v>
      </c>
      <c r="H259" s="682">
        <f>I259+J259+K259</f>
        <v>290379.5</v>
      </c>
      <c r="I259" s="682">
        <f>I91+I119+I124+I129+I132+I141+I161+I174+I179+I189+I201+I206+I229+I237+I249+I253+I258</f>
        <v>239108.3</v>
      </c>
      <c r="J259" s="682">
        <f>J91+J119+J124+J129+J132+J141+J161+J174+J179+J189+J201+J206+J229+J237+J249+J253+J258</f>
        <v>49883.3</v>
      </c>
      <c r="K259" s="682">
        <f>K91+K119+K124+K129+K132+K141+K161+K174+K179+K189+K201+K206+K229+K237+K249+K253+K258</f>
        <v>1387.9</v>
      </c>
      <c r="L259" s="682">
        <f>L91+L119+L124+L129+L132+L141+L161+L174+L179+L189+L201+L206+L229+L237+L249+L253+L258</f>
        <v>0</v>
      </c>
      <c r="M259" s="682">
        <f>N259+O259+P259</f>
        <v>292421.94000000006</v>
      </c>
      <c r="N259" s="682">
        <f>N91+N119+N124+N129+N132+N141+N161+N174+N179+N189+N201+N206+N229+N237+N249+N253+N258</f>
        <v>232592.84000000003</v>
      </c>
      <c r="O259" s="682">
        <f>O91+O119+O124+O129+O132+O141+O161+O174+O179+O189+O201+O206+O229+O237+O249+O253+O258</f>
        <v>58441.200000000004</v>
      </c>
      <c r="P259" s="682">
        <f>P91+P119+P124+P129+P132+P141+P161+P174+P179+P189+P201+P206+P229+P237+P249+P253+P258</f>
        <v>1387.9</v>
      </c>
      <c r="Q259" s="682">
        <f>Q91+Q119+Q124+Q129+Q132+Q141+Q161+Q174+Q179+Q189+Q201+Q206+Q229+Q237+Q249+Q253+Q258</f>
        <v>0</v>
      </c>
      <c r="R259" s="683">
        <f>M259/C259*100</f>
        <v>101.06678424741153</v>
      </c>
      <c r="S259" s="678"/>
    </row>
    <row r="260" spans="1:19" s="531" customFormat="1" ht="27.75" customHeight="1" x14ac:dyDescent="0.25">
      <c r="A260" s="695"/>
      <c r="B260" s="695"/>
      <c r="C260" s="696"/>
      <c r="D260" s="696"/>
      <c r="E260" s="696"/>
      <c r="F260" s="696"/>
      <c r="G260" s="696"/>
      <c r="H260" s="696"/>
      <c r="I260" s="696"/>
      <c r="J260" s="696"/>
      <c r="K260" s="696"/>
      <c r="L260" s="696"/>
      <c r="M260" s="696"/>
      <c r="N260" s="696"/>
      <c r="O260" s="696"/>
      <c r="P260" s="696"/>
      <c r="Q260" s="696"/>
      <c r="R260" s="697"/>
      <c r="S260" s="678"/>
    </row>
    <row r="261" spans="1:19" s="531" customFormat="1" ht="27.75" customHeight="1" x14ac:dyDescent="0.25">
      <c r="A261" s="695"/>
      <c r="B261" s="695"/>
      <c r="C261" s="696"/>
      <c r="D261" s="696"/>
      <c r="E261" s="696"/>
      <c r="F261" s="696"/>
      <c r="G261" s="696"/>
      <c r="H261" s="696"/>
      <c r="I261" s="696"/>
      <c r="J261" s="696"/>
      <c r="K261" s="696"/>
      <c r="L261" s="696"/>
      <c r="M261" s="696"/>
      <c r="N261" s="696"/>
      <c r="O261" s="696"/>
      <c r="P261" s="696"/>
      <c r="Q261" s="696"/>
      <c r="R261" s="697"/>
      <c r="S261" s="678"/>
    </row>
    <row r="262" spans="1:19" ht="20.25" x14ac:dyDescent="0.3">
      <c r="C262" s="635"/>
      <c r="D262" s="622"/>
      <c r="E262" s="622"/>
      <c r="F262" s="622"/>
      <c r="G262" s="622"/>
      <c r="H262" s="622"/>
      <c r="I262" s="622"/>
      <c r="J262" s="622"/>
      <c r="K262" s="622"/>
      <c r="L262" s="622"/>
      <c r="M262" s="622"/>
      <c r="N262" s="622"/>
      <c r="O262" s="622"/>
      <c r="P262" s="622"/>
      <c r="Q262" s="622"/>
      <c r="R262" s="622"/>
    </row>
    <row r="278" ht="15.75" customHeight="1" x14ac:dyDescent="0.25"/>
    <row r="297" ht="26.25" customHeight="1" x14ac:dyDescent="0.25"/>
  </sheetData>
  <mergeCells count="27">
    <mergeCell ref="A133:R133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A8:R8"/>
    <mergeCell ref="A92:R92"/>
    <mergeCell ref="A120:R120"/>
    <mergeCell ref="A125:R125"/>
    <mergeCell ref="A130:R130"/>
    <mergeCell ref="A254:R254"/>
    <mergeCell ref="A142:R142"/>
    <mergeCell ref="A162:R162"/>
    <mergeCell ref="A163:A167"/>
    <mergeCell ref="A175:R175"/>
    <mergeCell ref="A180:R180"/>
    <mergeCell ref="A190:R190"/>
    <mergeCell ref="A202:R202"/>
    <mergeCell ref="A207:R207"/>
    <mergeCell ref="A230:R230"/>
    <mergeCell ref="A238:R238"/>
    <mergeCell ref="A250:R250"/>
  </mergeCells>
  <pageMargins left="0.7" right="0.7" top="0.75" bottom="0.75" header="0.3" footer="0.3"/>
  <pageSetup paperSize="9" scale="42" orientation="portrait" r:id="rId1"/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кв.</vt:lpstr>
      <vt:lpstr>2 кв. </vt:lpstr>
      <vt:lpstr>3кв2020</vt:lpstr>
      <vt:lpstr>год 2020 </vt:lpstr>
      <vt:lpstr>год 2019</vt:lpstr>
      <vt:lpstr>год 2018</vt:lpstr>
      <vt:lpstr>'1 кв.'!Область_печати</vt:lpstr>
      <vt:lpstr>'2 кв. '!Область_печати</vt:lpstr>
      <vt:lpstr>'3кв2020'!Область_печати</vt:lpstr>
      <vt:lpstr>'год 2019'!Область_печати</vt:lpstr>
      <vt:lpstr>'год 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Экономист 1</cp:lastModifiedBy>
  <cp:lastPrinted>2020-10-22T04:41:11Z</cp:lastPrinted>
  <dcterms:created xsi:type="dcterms:W3CDTF">2015-05-18T05:44:18Z</dcterms:created>
  <dcterms:modified xsi:type="dcterms:W3CDTF">2021-05-04T04:21:55Z</dcterms:modified>
</cp:coreProperties>
</file>