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Лист1!$A$1:$P$109</definedName>
  </definedNames>
  <calcPr calcId="145621"/>
</workbook>
</file>

<file path=xl/calcChain.xml><?xml version="1.0" encoding="utf-8"?>
<calcChain xmlns="http://schemas.openxmlformats.org/spreadsheetml/2006/main">
  <c r="F18" i="1" l="1"/>
  <c r="P18" i="1"/>
  <c r="O18" i="1"/>
  <c r="N18" i="1"/>
  <c r="M18" i="1"/>
  <c r="L18" i="1"/>
  <c r="K18" i="1"/>
  <c r="J18" i="1"/>
  <c r="I18" i="1"/>
  <c r="H18" i="1"/>
  <c r="G18" i="1"/>
  <c r="G93" i="1" l="1"/>
  <c r="G92" i="1" s="1"/>
  <c r="F54" i="1" l="1"/>
  <c r="G17" i="1"/>
  <c r="F15" i="1"/>
  <c r="F16" i="1"/>
  <c r="F14" i="1"/>
  <c r="F17" i="1" l="1"/>
  <c r="F97" i="1"/>
  <c r="F96" i="1"/>
  <c r="F95" i="1"/>
  <c r="F94" i="1"/>
  <c r="F91" i="1"/>
  <c r="F90" i="1"/>
  <c r="F89" i="1"/>
  <c r="F88" i="1"/>
  <c r="F85" i="1"/>
  <c r="F76" i="1"/>
  <c r="F75" i="1"/>
  <c r="F74" i="1"/>
  <c r="F73" i="1"/>
  <c r="F72" i="1"/>
  <c r="F71" i="1"/>
  <c r="F70" i="1"/>
  <c r="F69" i="1"/>
  <c r="F67" i="1"/>
  <c r="F58" i="1"/>
  <c r="F55" i="1"/>
  <c r="F53" i="1"/>
  <c r="F52" i="1"/>
  <c r="F51" i="1"/>
  <c r="F48" i="1"/>
  <c r="F47" i="1"/>
  <c r="F37" i="1"/>
  <c r="F36" i="1"/>
  <c r="F35" i="1"/>
  <c r="F32" i="1"/>
  <c r="F31" i="1"/>
  <c r="F24" i="1"/>
  <c r="F22" i="1"/>
  <c r="F21" i="1"/>
  <c r="F20" i="1"/>
  <c r="F19" i="1"/>
  <c r="P41" i="1"/>
  <c r="O41" i="1"/>
  <c r="N41" i="1"/>
  <c r="M41" i="1"/>
  <c r="L41" i="1"/>
  <c r="K41" i="1"/>
  <c r="J41" i="1"/>
  <c r="I41" i="1"/>
  <c r="H41" i="1"/>
  <c r="G41" i="1"/>
  <c r="P40" i="1"/>
  <c r="P103" i="1" s="1"/>
  <c r="O40" i="1"/>
  <c r="O103" i="1" s="1"/>
  <c r="N40" i="1"/>
  <c r="N103" i="1" s="1"/>
  <c r="M40" i="1"/>
  <c r="M103" i="1" s="1"/>
  <c r="L40" i="1"/>
  <c r="L103" i="1" s="1"/>
  <c r="K40" i="1"/>
  <c r="K103" i="1" s="1"/>
  <c r="J40" i="1"/>
  <c r="J103" i="1" s="1"/>
  <c r="I40" i="1"/>
  <c r="I103" i="1" s="1"/>
  <c r="H40" i="1"/>
  <c r="H103" i="1" s="1"/>
  <c r="G40" i="1"/>
  <c r="F40" i="1" s="1"/>
  <c r="P30" i="1"/>
  <c r="P39" i="1" s="1"/>
  <c r="O30" i="1"/>
  <c r="O39" i="1" s="1"/>
  <c r="P34" i="1"/>
  <c r="P33" i="1" s="1"/>
  <c r="P38" i="1" s="1"/>
  <c r="O34" i="1"/>
  <c r="O33" i="1" s="1"/>
  <c r="P25" i="1"/>
  <c r="F41" i="1" l="1"/>
  <c r="G103" i="1"/>
  <c r="F103" i="1" s="1"/>
  <c r="O25" i="1"/>
  <c r="O38" i="1"/>
  <c r="P87" i="1" l="1"/>
  <c r="O87" i="1"/>
  <c r="N87" i="1"/>
  <c r="M87" i="1"/>
  <c r="L87" i="1"/>
  <c r="K87" i="1"/>
  <c r="J87" i="1"/>
  <c r="H87" i="1"/>
  <c r="G87" i="1"/>
  <c r="F87" i="1" l="1"/>
  <c r="G86" i="1"/>
  <c r="P61" i="1"/>
  <c r="O61" i="1"/>
  <c r="P60" i="1"/>
  <c r="O60" i="1"/>
  <c r="P57" i="1"/>
  <c r="O57" i="1"/>
  <c r="P49" i="1"/>
  <c r="O49" i="1"/>
  <c r="P46" i="1"/>
  <c r="O46" i="1"/>
  <c r="H61" i="1"/>
  <c r="G61" i="1"/>
  <c r="H60" i="1"/>
  <c r="G60" i="1"/>
  <c r="H57" i="1"/>
  <c r="G57" i="1"/>
  <c r="H50" i="1"/>
  <c r="H49" i="1" s="1"/>
  <c r="G50" i="1"/>
  <c r="H46" i="1"/>
  <c r="G46" i="1"/>
  <c r="H79" i="1"/>
  <c r="H102" i="1" s="1"/>
  <c r="H66" i="1"/>
  <c r="H77" i="1" s="1"/>
  <c r="P79" i="1"/>
  <c r="O79" i="1"/>
  <c r="O102" i="1" s="1"/>
  <c r="N79" i="1"/>
  <c r="P68" i="1"/>
  <c r="P78" i="1" s="1"/>
  <c r="O68" i="1"/>
  <c r="O66" i="1" s="1"/>
  <c r="O77" i="1" s="1"/>
  <c r="N68" i="1"/>
  <c r="N78" i="1" s="1"/>
  <c r="I79" i="1"/>
  <c r="G79" i="1"/>
  <c r="I68" i="1"/>
  <c r="I78" i="1" s="1"/>
  <c r="P93" i="1"/>
  <c r="P92" i="1" s="1"/>
  <c r="O93" i="1"/>
  <c r="O92" i="1" s="1"/>
  <c r="P86" i="1"/>
  <c r="O86" i="1"/>
  <c r="P84" i="1"/>
  <c r="O84" i="1"/>
  <c r="L93" i="1"/>
  <c r="L92" i="1" s="1"/>
  <c r="K93" i="1"/>
  <c r="K92" i="1" s="1"/>
  <c r="J93" i="1"/>
  <c r="J92" i="1" s="1"/>
  <c r="I93" i="1"/>
  <c r="I92" i="1" s="1"/>
  <c r="H93" i="1"/>
  <c r="H92" i="1" s="1"/>
  <c r="L86" i="1"/>
  <c r="K86" i="1"/>
  <c r="J86" i="1"/>
  <c r="I86" i="1"/>
  <c r="H86" i="1"/>
  <c r="L84" i="1"/>
  <c r="K84" i="1"/>
  <c r="J84" i="1"/>
  <c r="I84" i="1"/>
  <c r="H84" i="1"/>
  <c r="G84" i="1"/>
  <c r="N93" i="1"/>
  <c r="N92" i="1" s="1"/>
  <c r="M93" i="1"/>
  <c r="M92" i="1" s="1"/>
  <c r="H99" i="1" l="1"/>
  <c r="K99" i="1"/>
  <c r="J98" i="1"/>
  <c r="L99" i="1"/>
  <c r="F93" i="1"/>
  <c r="G78" i="1"/>
  <c r="L98" i="1"/>
  <c r="I99" i="1"/>
  <c r="O98" i="1"/>
  <c r="I98" i="1"/>
  <c r="J99" i="1"/>
  <c r="P98" i="1"/>
  <c r="P99" i="1"/>
  <c r="P101" i="1" s="1"/>
  <c r="G98" i="1"/>
  <c r="K98" i="1"/>
  <c r="P102" i="1"/>
  <c r="H98" i="1"/>
  <c r="O99" i="1"/>
  <c r="G102" i="1"/>
  <c r="G49" i="1"/>
  <c r="P66" i="1"/>
  <c r="P77" i="1" s="1"/>
  <c r="O78" i="1"/>
  <c r="G59" i="1"/>
  <c r="O59" i="1"/>
  <c r="I66" i="1"/>
  <c r="I77" i="1" s="1"/>
  <c r="P59" i="1"/>
  <c r="H59" i="1"/>
  <c r="H78" i="1"/>
  <c r="N66" i="1"/>
  <c r="N77" i="1" s="1"/>
  <c r="G66" i="1"/>
  <c r="P100" i="1" l="1"/>
  <c r="F92" i="1"/>
  <c r="G99" i="1"/>
  <c r="O100" i="1"/>
  <c r="G77" i="1"/>
  <c r="O101" i="1"/>
  <c r="M79" i="1"/>
  <c r="L79" i="1"/>
  <c r="K79" i="1"/>
  <c r="J79" i="1"/>
  <c r="M68" i="1"/>
  <c r="M78" i="1" s="1"/>
  <c r="L68" i="1"/>
  <c r="L78" i="1" s="1"/>
  <c r="K68" i="1"/>
  <c r="K78" i="1" s="1"/>
  <c r="J68" i="1"/>
  <c r="F68" i="1" l="1"/>
  <c r="F79" i="1"/>
  <c r="J66" i="1"/>
  <c r="M66" i="1"/>
  <c r="M77" i="1" s="1"/>
  <c r="K66" i="1"/>
  <c r="K77" i="1" s="1"/>
  <c r="L66" i="1"/>
  <c r="L77" i="1" s="1"/>
  <c r="J78" i="1"/>
  <c r="F78" i="1" l="1"/>
  <c r="J77" i="1"/>
  <c r="F66" i="1"/>
  <c r="N61" i="1"/>
  <c r="N102" i="1" s="1"/>
  <c r="M61" i="1"/>
  <c r="M102" i="1" s="1"/>
  <c r="L61" i="1"/>
  <c r="L102" i="1" s="1"/>
  <c r="K61" i="1"/>
  <c r="K102" i="1" s="1"/>
  <c r="J61" i="1"/>
  <c r="J102" i="1" s="1"/>
  <c r="I61" i="1"/>
  <c r="N60" i="1"/>
  <c r="M60" i="1"/>
  <c r="L60" i="1"/>
  <c r="K60" i="1"/>
  <c r="J60" i="1"/>
  <c r="I60" i="1"/>
  <c r="N57" i="1"/>
  <c r="M57" i="1"/>
  <c r="L57" i="1"/>
  <c r="K57" i="1"/>
  <c r="N49" i="1"/>
  <c r="M49" i="1"/>
  <c r="L49" i="1"/>
  <c r="K49" i="1"/>
  <c r="J49" i="1"/>
  <c r="N46" i="1"/>
  <c r="M46" i="1"/>
  <c r="L46" i="1"/>
  <c r="K46" i="1"/>
  <c r="J46" i="1"/>
  <c r="I46" i="1"/>
  <c r="F77" i="1" l="1"/>
  <c r="F46" i="1"/>
  <c r="F60" i="1"/>
  <c r="I49" i="1"/>
  <c r="F49" i="1" s="1"/>
  <c r="F50" i="1"/>
  <c r="F57" i="1"/>
  <c r="I102" i="1"/>
  <c r="F102" i="1" s="1"/>
  <c r="F61" i="1"/>
  <c r="K59" i="1"/>
  <c r="M59" i="1"/>
  <c r="N59" i="1"/>
  <c r="L59" i="1"/>
  <c r="J59" i="1"/>
  <c r="I59" i="1" l="1"/>
  <c r="F59" i="1" s="1"/>
  <c r="N34" i="1"/>
  <c r="N33" i="1" s="1"/>
  <c r="M34" i="1"/>
  <c r="M33" i="1" s="1"/>
  <c r="L34" i="1"/>
  <c r="L33" i="1" s="1"/>
  <c r="K34" i="1"/>
  <c r="K33" i="1" s="1"/>
  <c r="J34" i="1"/>
  <c r="J33" i="1" s="1"/>
  <c r="I34" i="1"/>
  <c r="I33" i="1" s="1"/>
  <c r="H34" i="1"/>
  <c r="H33" i="1" s="1"/>
  <c r="G34" i="1"/>
  <c r="N30" i="1"/>
  <c r="N39" i="1" s="1"/>
  <c r="M30" i="1"/>
  <c r="M39" i="1" s="1"/>
  <c r="L30" i="1"/>
  <c r="L39" i="1" s="1"/>
  <c r="K30" i="1"/>
  <c r="K39" i="1" s="1"/>
  <c r="J30" i="1"/>
  <c r="J39" i="1" s="1"/>
  <c r="I30" i="1"/>
  <c r="I39" i="1" s="1"/>
  <c r="H30" i="1"/>
  <c r="H39" i="1" s="1"/>
  <c r="G30" i="1"/>
  <c r="F34" i="1" l="1"/>
  <c r="G39" i="1"/>
  <c r="F30" i="1"/>
  <c r="J38" i="1"/>
  <c r="N38" i="1"/>
  <c r="L38" i="1"/>
  <c r="M38" i="1"/>
  <c r="H38" i="1"/>
  <c r="I38" i="1"/>
  <c r="G33" i="1"/>
  <c r="F33" i="1" s="1"/>
  <c r="K38" i="1"/>
  <c r="F39" i="1" l="1"/>
  <c r="G38" i="1"/>
  <c r="F38" i="1" l="1"/>
  <c r="F13" i="1" l="1"/>
  <c r="F23" i="1"/>
  <c r="M25" i="1"/>
  <c r="L25" i="1"/>
  <c r="H25" i="1"/>
  <c r="I25" i="1"/>
  <c r="N25" i="1"/>
  <c r="J25" i="1"/>
  <c r="K25" i="1"/>
  <c r="L101" i="1" l="1"/>
  <c r="L100" i="1"/>
  <c r="H101" i="1"/>
  <c r="H100" i="1"/>
  <c r="K101" i="1"/>
  <c r="K100" i="1"/>
  <c r="J101" i="1"/>
  <c r="J100" i="1"/>
  <c r="I101" i="1"/>
  <c r="I100" i="1"/>
  <c r="G25" i="1"/>
  <c r="F25" i="1" l="1"/>
  <c r="G101" i="1"/>
  <c r="G100" i="1"/>
  <c r="N86" i="1"/>
  <c r="M86" i="1"/>
  <c r="N84" i="1"/>
  <c r="M84" i="1"/>
  <c r="N98" i="1" l="1"/>
  <c r="N100" i="1" s="1"/>
  <c r="F86" i="1"/>
  <c r="M99" i="1"/>
  <c r="M98" i="1"/>
  <c r="F84" i="1"/>
  <c r="N99" i="1"/>
  <c r="N101" i="1" s="1"/>
  <c r="M100" i="1" l="1"/>
  <c r="F100" i="1" s="1"/>
  <c r="F98" i="1"/>
  <c r="M101" i="1"/>
  <c r="F101" i="1" s="1"/>
  <c r="F99" i="1"/>
</calcChain>
</file>

<file path=xl/sharedStrings.xml><?xml version="1.0" encoding="utf-8"?>
<sst xmlns="http://schemas.openxmlformats.org/spreadsheetml/2006/main" count="241" uniqueCount="121">
  <si>
    <t>№ п/п</t>
  </si>
  <si>
    <t>Наименование мероприятия</t>
  </si>
  <si>
    <t>Сроки реализации мероприятий</t>
  </si>
  <si>
    <t>Бесплатная подписка на газету «Омсукчанские вести».</t>
  </si>
  <si>
    <t xml:space="preserve">Объем финансирования, тыс.руб. </t>
  </si>
  <si>
    <t>Исполнитель</t>
  </si>
  <si>
    <t>Источник финансирования</t>
  </si>
  <si>
    <t>Ежемесячная выплата неработающим пенсионерам старше 65 лет, имеющим звание «Ветеран труда Омсукчанского района»</t>
  </si>
  <si>
    <t>1.</t>
  </si>
  <si>
    <t>Основное мероприятие "Поддержка ветеранов труда Омсукчанского района"</t>
  </si>
  <si>
    <t>ВСЕГО по мероприятию:</t>
  </si>
  <si>
    <t>2.</t>
  </si>
  <si>
    <t>1.1.</t>
  </si>
  <si>
    <t>2.1.</t>
  </si>
  <si>
    <t>2.1.1.</t>
  </si>
  <si>
    <t>2.1.2.</t>
  </si>
  <si>
    <t>2.1.3.</t>
  </si>
  <si>
    <t>2.1.4.</t>
  </si>
  <si>
    <t>ВСЕГО ПО ПОДПРОГРАММЕ:</t>
  </si>
  <si>
    <t>Итого:</t>
  </si>
  <si>
    <t>Единовременная денежная выплата участникам ВОВ, проживающих на территории Омсукчанского округа</t>
  </si>
  <si>
    <t>Объем финансирования, тыс. руб.</t>
  </si>
  <si>
    <t xml:space="preserve">Всего </t>
  </si>
  <si>
    <t>Основное мероприятие "Содействие профессиональной ориентации, трудоустройству и временной занятости молодежи"</t>
  </si>
  <si>
    <t>бюджет округа</t>
  </si>
  <si>
    <t>1.2.</t>
  </si>
  <si>
    <t xml:space="preserve">Организация трудоустройства несовершеннолетних граждан </t>
  </si>
  <si>
    <t>ежегодно июнь, июль, август</t>
  </si>
  <si>
    <t>1.2.1.</t>
  </si>
  <si>
    <t>1.2.2.</t>
  </si>
  <si>
    <t>Основное мероприятие "Гражданское становление, патриотическое воспитание, пропаганда здорового образа жизни среди молодежи, поддержка талантливой молодежи"</t>
  </si>
  <si>
    <t>Мероприятия в области молодежной политики</t>
  </si>
  <si>
    <t>ИТОГО:</t>
  </si>
  <si>
    <t>Создание условий для гражданского становления, патриотического и духовно-нравственного развития молодежи</t>
  </si>
  <si>
    <t>Реализация мероприятий по пропаганде здорового образа жизни среди молодежи</t>
  </si>
  <si>
    <t>Вовлечение молодежи в социальную практику, поддержка деятельности молодежных общественных объединений</t>
  </si>
  <si>
    <t>Поддержка талантливой и способной молодежи, детских и молодежных социальных позитивных инициатив</t>
  </si>
  <si>
    <t>3.</t>
  </si>
  <si>
    <t>Основное мероприятие "Поддержка молодых специалистов  учреждений социальной сферы"</t>
  </si>
  <si>
    <t>3.1.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</si>
  <si>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</si>
  <si>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Наименование  мероприятия </t>
  </si>
  <si>
    <t>Объем финансирования, тыс. руб.</t>
  </si>
  <si>
    <t xml:space="preserve">Основное мероприятие "Информационные и документационные  мероприятия по обеспечению жильем молодых семей" </t>
  </si>
  <si>
    <t>Привлечение и консультация молодых семей - потенциальных участников Программы. Формирование списков потенциальных участников Программы.</t>
  </si>
  <si>
    <t>в рамках текущего финансирования</t>
  </si>
  <si>
    <t>Прием документов, предварительный отбор пакетов документов молодых семей, принятие решения о признании молодой семьи платежеспособной.</t>
  </si>
  <si>
    <t xml:space="preserve">ежегодно до 1 сентября </t>
  </si>
  <si>
    <t xml:space="preserve">Основное мероприятие "Обеспечение жильем молодых семей" </t>
  </si>
  <si>
    <t>Реализация мероприятий по обеспечению жильем молодых семей</t>
  </si>
  <si>
    <t xml:space="preserve">ежегодно III-IV квартал </t>
  </si>
  <si>
    <t>федеральный  бюджет</t>
  </si>
  <si>
    <t>областной бюджет</t>
  </si>
  <si>
    <t>Перечень мероприятий подпрограммы "Улучшение демографической ситуации в  Омсукчанском городском округе"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</si>
  <si>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</si>
  <si>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</si>
  <si>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Укрепление материально-технической базы муниципальных предприятий, муниципальных сельскохозяйственных предприятий, 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</si>
  <si>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Основное мероприятие "Улучшение  условий проживания семей коренных малочисленных народов Севера"</t>
  </si>
  <si>
    <t>Предоставление социальных выплат на приобретение  жилых помещений коренных малочисленных народов Севера</t>
  </si>
  <si>
    <t>2.2.</t>
  </si>
  <si>
    <t>Ремонт жилых помещений для нуждающихся семей коренных малочисленных народов Севера</t>
  </si>
  <si>
    <t>Основное мероприятие "Поддержка этнических языков"</t>
  </si>
  <si>
    <t>Укрепление материально-технической базы кружков по изучению и укреплению этнических языков</t>
  </si>
  <si>
    <t xml:space="preserve">Поддержка преподавания этнических языков (корякский, эвенский, юкагирский и якутский) </t>
  </si>
  <si>
    <t>4.</t>
  </si>
  <si>
    <t>Основное мероприятие "Развитие материальной базы для поддержки этнической культуры"</t>
  </si>
  <si>
    <t>4.1.</t>
  </si>
  <si>
    <t>Мероприятия по реставрации редких национальных экспонатов-костюмов, украшений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</si>
  <si>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</si>
  <si>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Укрепление гражданского единства, гармонизация межнациональных отношений, профилактика экстремизма</t>
  </si>
  <si>
    <t>Управление культуры, социальной и молодежной политики</t>
  </si>
  <si>
    <t>Мероприятия, направленные на гармонизацию межнациональных отнолшений</t>
  </si>
  <si>
    <t>Поддержка социально ориентированных некоммерческих организаций</t>
  </si>
  <si>
    <t>Проведение социально значимых мероприятий</t>
  </si>
  <si>
    <t>1.2.3.</t>
  </si>
  <si>
    <t>Укрепление материально-технической базы клубов военно-патриотического и историко-патриотического направления</t>
  </si>
  <si>
    <t>1.2.4.</t>
  </si>
  <si>
    <t>Укрепление материально-технической базы музея, уголков в образовательных учреждениях для организации работы по патриотическому воспитанию учащихся</t>
  </si>
  <si>
    <t>1.2.5.</t>
  </si>
  <si>
    <t>Организация и проведение мероприятий в связи с памятными и знаменательными датами истории России и Магаданской области, акций, фестивалей, творческих проектов, мероприятий, форумов, конкурсов, выставок, конференций, направленных на гражданско-патриотическое воспитание жителей Магаданской области, изготовление продукции патриотической направленности</t>
  </si>
  <si>
    <t>1.2.6.</t>
  </si>
  <si>
    <t>Проведение цикла мероприятий и выставок, направленных на пропаганду русской культуры, посвященных Международному дню родного языка, Дню славянской письменности и культуры, Дню русского языка, ориентированных на укрепление гражданского патриотизма, единства российской нации, гармонизацию межнациональных отношений</t>
  </si>
  <si>
    <t>1.2.7.</t>
  </si>
  <si>
    <t>Организация мероприятий в сфере укрепления гражданского единства, гармонизации межнациональных отношений, профилактики экстремизма мероприятий, направленных на реализацию государственной национальной политики в Магаданской области</t>
  </si>
  <si>
    <t>1.2.8.</t>
  </si>
  <si>
    <t>Проведение мероприятий (праздников, конкурсов, выставок, ярмарок, спортивных мероприятий, акций), направленных на укрепление дружбы и взаимопонимания между представителями разных национальностей, сохранение народной культуры, возрождение и развитие историко-культурных и духовных традиций</t>
  </si>
  <si>
    <t>Основное мероприятие "Поддержка семьи, материнства, и детства"</t>
  </si>
  <si>
    <t>Мероприятия по поддержке семьи, материнства и детства</t>
  </si>
  <si>
    <t>Организация и проведение женского форума</t>
  </si>
  <si>
    <t>Проведение акции по поддержке семей, воспитывающих детей - сирот и оставшихся без попечения родителей, до 18 лет, и семей, воспитывающих детей- инвалидов</t>
  </si>
  <si>
    <t>ежегодно декабрь</t>
  </si>
  <si>
    <t>3.1.1.</t>
  </si>
  <si>
    <t>3.1.2.</t>
  </si>
  <si>
    <t>3.1.3.</t>
  </si>
  <si>
    <t>2021-2030</t>
  </si>
  <si>
    <t>Предоставление материальной помощи отдельным категориям граждан, оказавшимся в трудной жизненной ситуации</t>
  </si>
  <si>
    <t>Мероприятия по поддержке отдельных категорий граждан</t>
  </si>
  <si>
    <t>Проведение спортивных и культурно-досуговых мероприятий для граждан пенсионного возраста</t>
  </si>
  <si>
    <t>Организация и проведение праздничных мероприятий</t>
  </si>
  <si>
    <t>Выплата единовременного денежного пособия при рождении ребенка</t>
  </si>
  <si>
    <t>апрель ежегодно</t>
  </si>
  <si>
    <t>3.2.</t>
  </si>
  <si>
    <t>ВСЕГО ПО ПРОГРАММЕ:</t>
  </si>
  <si>
    <t xml:space="preserve">Управление культуры, социальной и молодежной политики </t>
  </si>
  <si>
    <t xml:space="preserve">Упрвление культуры, социальной и молодежной политики </t>
  </si>
  <si>
    <t xml:space="preserve">Управление культуры, соиальной и молодежной политики </t>
  </si>
  <si>
    <t>Основное мероприятие "Поддержка отдельных категорий граждан"</t>
  </si>
  <si>
    <t>Приложение № 7</t>
  </si>
  <si>
    <t>к муниципальной программе</t>
  </si>
  <si>
    <t>"Проведение социальной и молодежной политики</t>
  </si>
  <si>
    <t>Организация трудоустройства несовершеннолетних граждан в казенных учреждениях.</t>
  </si>
  <si>
    <t xml:space="preserve">Оказание  в содействии с трудоустройстве граждан с 18 до 20 лет. </t>
  </si>
  <si>
    <t>Перечень мероприятий муниципальной программы "Проведение социальной и молодежной политики в Омсукчанском городском округе"</t>
  </si>
  <si>
    <t>в Омсукчанском городском округе"</t>
  </si>
  <si>
    <t xml:space="preserve">Перечень мероприятий подпрограммы "Молодежь Омсукчанского городского округа" </t>
  </si>
  <si>
    <t>Перечень мероприятий подпрограммы "Обеспечение жильем молодых семей в Омсукчанском городском округе"</t>
  </si>
  <si>
    <t xml:space="preserve">Перечень мероприятий подпрограммы  "Комплексные меры по поддержке малочисленных народов Севера, проживающих на территории Омсукчанского городского округа" </t>
  </si>
  <si>
    <t xml:space="preserve">Перечень мероприятий подпрограммы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 округа" </t>
  </si>
  <si>
    <t>МКУК "ЦД и НТ ОГО"</t>
  </si>
  <si>
    <t>1.1.1.</t>
  </si>
  <si>
    <t>1.1.1.1.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</si>
</sst>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2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0" fontId="19" fillId="2" borderId="1" xfId="1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9" fillId="0" borderId="0" xfId="1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0" fillId="2" borderId="4" xfId="1" applyFont="1" applyFill="1" applyBorder="1" applyAlignment="1">
      <alignment horizontal="left" vertical="center" wrapText="1"/>
    </xf>
    <xf numFmtId="0" fontId="20" fillId="2" borderId="5" xfId="1" applyFont="1" applyFill="1" applyBorder="1" applyAlignment="1">
      <alignment horizontal="left" vertical="center" wrapText="1"/>
    </xf>
    <xf numFmtId="0" fontId="20" fillId="2" borderId="6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view="pageBreakPreview" topLeftCell="A8" zoomScale="60" zoomScaleNormal="100" workbookViewId="0">
      <selection activeCell="P73" sqref="P73"/>
    </sheetView>
  </sheetViews>
  <sheetFormatPr defaultRowHeight="15" x14ac:dyDescent="0.25"/>
  <cols>
    <col min="1" max="1" width="6.85546875" customWidth="1"/>
    <col min="2" max="2" width="30.5703125" customWidth="1"/>
    <col min="3" max="3" width="12" customWidth="1"/>
    <col min="4" max="4" width="11.140625" customWidth="1"/>
    <col min="5" max="5" width="13.5703125" customWidth="1"/>
    <col min="6" max="6" width="9.5703125" customWidth="1"/>
    <col min="7" max="7" width="8.28515625" customWidth="1"/>
    <col min="8" max="8" width="9.7109375" customWidth="1"/>
    <col min="9" max="10" width="9.42578125" customWidth="1"/>
    <col min="11" max="11" width="9.5703125" customWidth="1"/>
    <col min="12" max="12" width="9.42578125" customWidth="1"/>
    <col min="13" max="13" width="8.28515625" customWidth="1"/>
    <col min="14" max="14" width="8.7109375" customWidth="1"/>
  </cols>
  <sheetData>
    <row r="1" spans="1:16" x14ac:dyDescent="0.25">
      <c r="L1" s="123" t="s">
        <v>107</v>
      </c>
      <c r="M1" s="123"/>
      <c r="N1" s="123"/>
      <c r="O1" s="123"/>
      <c r="P1" s="123"/>
    </row>
    <row r="2" spans="1:16" x14ac:dyDescent="0.25">
      <c r="L2" s="123" t="s">
        <v>108</v>
      </c>
      <c r="M2" s="123"/>
      <c r="N2" s="123"/>
      <c r="O2" s="123"/>
      <c r="P2" s="123"/>
    </row>
    <row r="3" spans="1:16" x14ac:dyDescent="0.25">
      <c r="L3" s="123" t="s">
        <v>109</v>
      </c>
      <c r="M3" s="123"/>
      <c r="N3" s="123"/>
      <c r="O3" s="123"/>
      <c r="P3" s="123"/>
    </row>
    <row r="4" spans="1:16" x14ac:dyDescent="0.25">
      <c r="L4" s="123" t="s">
        <v>113</v>
      </c>
      <c r="M4" s="123"/>
      <c r="N4" s="123"/>
      <c r="O4" s="123"/>
      <c r="P4" s="123"/>
    </row>
    <row r="5" spans="1:16" x14ac:dyDescent="0.25">
      <c r="P5" s="4"/>
    </row>
    <row r="6" spans="1:16" x14ac:dyDescent="0.25">
      <c r="N6" s="4"/>
    </row>
    <row r="7" spans="1:16" ht="51.75" customHeight="1" x14ac:dyDescent="0.25">
      <c r="A7" s="124" t="s">
        <v>112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9" spans="1:16" ht="18.75" x14ac:dyDescent="0.3">
      <c r="A9" s="74" t="s">
        <v>114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ht="15" customHeight="1" x14ac:dyDescent="0.25">
      <c r="A10" s="117" t="s">
        <v>0</v>
      </c>
      <c r="B10" s="117" t="s">
        <v>1</v>
      </c>
      <c r="C10" s="66" t="s">
        <v>2</v>
      </c>
      <c r="D10" s="66" t="s">
        <v>5</v>
      </c>
      <c r="E10" s="66" t="s">
        <v>6</v>
      </c>
      <c r="F10" s="65" t="s">
        <v>21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ht="33" customHeight="1" x14ac:dyDescent="0.25">
      <c r="A11" s="118"/>
      <c r="B11" s="118"/>
      <c r="C11" s="67"/>
      <c r="D11" s="67"/>
      <c r="E11" s="67"/>
      <c r="F11" s="20" t="s">
        <v>22</v>
      </c>
      <c r="G11" s="20">
        <v>2021</v>
      </c>
      <c r="H11" s="20">
        <v>2022</v>
      </c>
      <c r="I11" s="20">
        <v>2023</v>
      </c>
      <c r="J11" s="20">
        <v>2024</v>
      </c>
      <c r="K11" s="20">
        <v>2025</v>
      </c>
      <c r="L11" s="20">
        <v>2026</v>
      </c>
      <c r="M11" s="20">
        <v>2027</v>
      </c>
      <c r="N11" s="20">
        <v>2028</v>
      </c>
      <c r="O11" s="23">
        <v>2029</v>
      </c>
      <c r="P11" s="23">
        <v>2030</v>
      </c>
    </row>
    <row r="12" spans="1:16" x14ac:dyDescent="0.25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24">
        <v>15</v>
      </c>
      <c r="P12" s="24">
        <v>16</v>
      </c>
    </row>
    <row r="13" spans="1:16" ht="38.25" customHeight="1" x14ac:dyDescent="0.25">
      <c r="A13" s="29" t="s">
        <v>8</v>
      </c>
      <c r="B13" s="114" t="s">
        <v>23</v>
      </c>
      <c r="C13" s="115"/>
      <c r="D13" s="116"/>
      <c r="E13" s="3" t="s">
        <v>10</v>
      </c>
      <c r="F13" s="49">
        <f>SUM(G13:P13)</f>
        <v>8070</v>
      </c>
      <c r="G13" s="49">
        <v>280</v>
      </c>
      <c r="H13" s="49">
        <v>280</v>
      </c>
      <c r="I13" s="49">
        <v>280</v>
      </c>
      <c r="J13" s="49">
        <v>790</v>
      </c>
      <c r="K13" s="49">
        <v>870</v>
      </c>
      <c r="L13" s="49">
        <v>950</v>
      </c>
      <c r="M13" s="49">
        <v>1000</v>
      </c>
      <c r="N13" s="49">
        <v>1100</v>
      </c>
      <c r="O13" s="49">
        <v>1200</v>
      </c>
      <c r="P13" s="49">
        <v>1320</v>
      </c>
    </row>
    <row r="14" spans="1:16" ht="25.5" x14ac:dyDescent="0.25">
      <c r="A14" s="10" t="s">
        <v>12</v>
      </c>
      <c r="B14" s="30" t="s">
        <v>26</v>
      </c>
      <c r="C14" s="57" t="s">
        <v>27</v>
      </c>
      <c r="D14" s="57" t="s">
        <v>118</v>
      </c>
      <c r="E14" s="2" t="s">
        <v>32</v>
      </c>
      <c r="F14" s="49">
        <f t="shared" ref="F14:F16" si="0">SUM(G14:P14)</f>
        <v>8070</v>
      </c>
      <c r="G14" s="49">
        <v>280</v>
      </c>
      <c r="H14" s="49">
        <v>280</v>
      </c>
      <c r="I14" s="49">
        <v>280</v>
      </c>
      <c r="J14" s="49">
        <v>790</v>
      </c>
      <c r="K14" s="49">
        <v>870</v>
      </c>
      <c r="L14" s="49">
        <v>950</v>
      </c>
      <c r="M14" s="49">
        <v>1000</v>
      </c>
      <c r="N14" s="49">
        <v>1100</v>
      </c>
      <c r="O14" s="49">
        <v>1200</v>
      </c>
      <c r="P14" s="49">
        <v>1320</v>
      </c>
    </row>
    <row r="15" spans="1:16" ht="38.25" x14ac:dyDescent="0.25">
      <c r="A15" s="40" t="s">
        <v>119</v>
      </c>
      <c r="B15" s="38" t="s">
        <v>111</v>
      </c>
      <c r="C15" s="58"/>
      <c r="D15" s="58"/>
      <c r="E15" s="37"/>
      <c r="F15" s="49">
        <f t="shared" ref="F15" si="1">SUM(G15:P15)</f>
        <v>8070</v>
      </c>
      <c r="G15" s="49">
        <v>280</v>
      </c>
      <c r="H15" s="49">
        <v>280</v>
      </c>
      <c r="I15" s="49">
        <v>280</v>
      </c>
      <c r="J15" s="49">
        <v>790</v>
      </c>
      <c r="K15" s="49">
        <v>870</v>
      </c>
      <c r="L15" s="49">
        <v>950</v>
      </c>
      <c r="M15" s="49">
        <v>1000</v>
      </c>
      <c r="N15" s="49">
        <v>1100</v>
      </c>
      <c r="O15" s="49">
        <v>1200</v>
      </c>
      <c r="P15" s="49">
        <v>1320</v>
      </c>
    </row>
    <row r="16" spans="1:16" ht="42" customHeight="1" x14ac:dyDescent="0.25">
      <c r="A16" s="40" t="s">
        <v>120</v>
      </c>
      <c r="B16" s="33" t="s">
        <v>110</v>
      </c>
      <c r="C16" s="58"/>
      <c r="D16" s="59"/>
      <c r="E16" s="8" t="s">
        <v>24</v>
      </c>
      <c r="F16" s="49">
        <f t="shared" si="0"/>
        <v>8070</v>
      </c>
      <c r="G16" s="49">
        <v>280</v>
      </c>
      <c r="H16" s="49">
        <v>280</v>
      </c>
      <c r="I16" s="49">
        <v>280</v>
      </c>
      <c r="J16" s="49">
        <v>790</v>
      </c>
      <c r="K16" s="49">
        <v>870</v>
      </c>
      <c r="L16" s="49">
        <v>950</v>
      </c>
      <c r="M16" s="49">
        <v>1000</v>
      </c>
      <c r="N16" s="49">
        <v>1100</v>
      </c>
      <c r="O16" s="49">
        <v>1200</v>
      </c>
      <c r="P16" s="49">
        <v>1320</v>
      </c>
    </row>
    <row r="17" spans="1:16" ht="51" customHeight="1" x14ac:dyDescent="0.25">
      <c r="A17" s="29" t="s">
        <v>11</v>
      </c>
      <c r="B17" s="114" t="s">
        <v>30</v>
      </c>
      <c r="C17" s="115"/>
      <c r="D17" s="116"/>
      <c r="E17" s="3" t="s">
        <v>10</v>
      </c>
      <c r="F17" s="49">
        <f t="shared" ref="F17:F25" si="2">SUM(G17:P17)</f>
        <v>8580</v>
      </c>
      <c r="G17" s="49">
        <f t="shared" ref="G17" si="3">G18</f>
        <v>455</v>
      </c>
      <c r="H17" s="49">
        <v>455</v>
      </c>
      <c r="I17" s="49">
        <v>520</v>
      </c>
      <c r="J17" s="49">
        <v>850</v>
      </c>
      <c r="K17" s="49">
        <v>900</v>
      </c>
      <c r="L17" s="49">
        <v>950</v>
      </c>
      <c r="M17" s="49">
        <v>1000</v>
      </c>
      <c r="N17" s="49">
        <v>1100</v>
      </c>
      <c r="O17" s="49">
        <v>1150</v>
      </c>
      <c r="P17" s="49">
        <v>1200</v>
      </c>
    </row>
    <row r="18" spans="1:16" ht="25.5" x14ac:dyDescent="0.25">
      <c r="A18" s="31" t="s">
        <v>13</v>
      </c>
      <c r="B18" s="25" t="s">
        <v>31</v>
      </c>
      <c r="C18" s="57" t="s">
        <v>94</v>
      </c>
      <c r="D18" s="57" t="s">
        <v>103</v>
      </c>
      <c r="E18" s="2" t="s">
        <v>32</v>
      </c>
      <c r="F18" s="49">
        <f t="shared" si="2"/>
        <v>8580</v>
      </c>
      <c r="G18" s="49">
        <f>G19+G20+G21+G22</f>
        <v>455</v>
      </c>
      <c r="H18" s="49">
        <f t="shared" ref="H18:P18" si="4">H19+H20+H21+H22</f>
        <v>455</v>
      </c>
      <c r="I18" s="49">
        <f t="shared" si="4"/>
        <v>520</v>
      </c>
      <c r="J18" s="49">
        <f t="shared" si="4"/>
        <v>850</v>
      </c>
      <c r="K18" s="49">
        <f t="shared" si="4"/>
        <v>900</v>
      </c>
      <c r="L18" s="49">
        <f t="shared" si="4"/>
        <v>950</v>
      </c>
      <c r="M18" s="49">
        <f t="shared" si="4"/>
        <v>1000</v>
      </c>
      <c r="N18" s="49">
        <f t="shared" si="4"/>
        <v>1100</v>
      </c>
      <c r="O18" s="49">
        <f t="shared" si="4"/>
        <v>1150</v>
      </c>
      <c r="P18" s="49">
        <f t="shared" si="4"/>
        <v>1200</v>
      </c>
    </row>
    <row r="19" spans="1:16" ht="51" x14ac:dyDescent="0.25">
      <c r="A19" s="6" t="s">
        <v>14</v>
      </c>
      <c r="B19" s="22" t="s">
        <v>33</v>
      </c>
      <c r="C19" s="58"/>
      <c r="D19" s="58"/>
      <c r="E19" s="57" t="s">
        <v>24</v>
      </c>
      <c r="F19" s="49">
        <f t="shared" si="2"/>
        <v>2760</v>
      </c>
      <c r="G19" s="49">
        <v>140</v>
      </c>
      <c r="H19" s="49">
        <v>140</v>
      </c>
      <c r="I19" s="49">
        <v>200</v>
      </c>
      <c r="J19" s="49">
        <v>260</v>
      </c>
      <c r="K19" s="49">
        <v>280</v>
      </c>
      <c r="L19" s="49">
        <v>300</v>
      </c>
      <c r="M19" s="49">
        <v>330</v>
      </c>
      <c r="N19" s="49">
        <v>350</v>
      </c>
      <c r="O19" s="49">
        <v>370</v>
      </c>
      <c r="P19" s="49">
        <v>390</v>
      </c>
    </row>
    <row r="20" spans="1:16" ht="38.25" x14ac:dyDescent="0.25">
      <c r="A20" s="6" t="s">
        <v>15</v>
      </c>
      <c r="B20" s="22" t="s">
        <v>34</v>
      </c>
      <c r="C20" s="58"/>
      <c r="D20" s="58"/>
      <c r="E20" s="58"/>
      <c r="F20" s="49">
        <f t="shared" si="2"/>
        <v>1965</v>
      </c>
      <c r="G20" s="49">
        <v>120</v>
      </c>
      <c r="H20" s="49">
        <v>120</v>
      </c>
      <c r="I20" s="49">
        <v>120</v>
      </c>
      <c r="J20" s="49">
        <v>195</v>
      </c>
      <c r="K20" s="49">
        <v>200</v>
      </c>
      <c r="L20" s="49">
        <v>210</v>
      </c>
      <c r="M20" s="49">
        <v>220</v>
      </c>
      <c r="N20" s="49">
        <v>250</v>
      </c>
      <c r="O20" s="49">
        <v>260</v>
      </c>
      <c r="P20" s="49">
        <v>270</v>
      </c>
    </row>
    <row r="21" spans="1:16" ht="51" x14ac:dyDescent="0.25">
      <c r="A21" s="6" t="s">
        <v>16</v>
      </c>
      <c r="B21" s="26" t="s">
        <v>35</v>
      </c>
      <c r="C21" s="58"/>
      <c r="D21" s="58"/>
      <c r="E21" s="58"/>
      <c r="F21" s="49">
        <f t="shared" si="2"/>
        <v>1835</v>
      </c>
      <c r="G21" s="49">
        <v>75</v>
      </c>
      <c r="H21" s="49">
        <v>75</v>
      </c>
      <c r="I21" s="49">
        <v>80</v>
      </c>
      <c r="J21" s="49">
        <v>195</v>
      </c>
      <c r="K21" s="49">
        <v>200</v>
      </c>
      <c r="L21" s="49">
        <v>210</v>
      </c>
      <c r="M21" s="49">
        <v>220</v>
      </c>
      <c r="N21" s="49">
        <v>250</v>
      </c>
      <c r="O21" s="49">
        <v>260</v>
      </c>
      <c r="P21" s="49">
        <v>270</v>
      </c>
    </row>
    <row r="22" spans="1:16" ht="42.75" customHeight="1" x14ac:dyDescent="0.25">
      <c r="A22" s="6" t="s">
        <v>17</v>
      </c>
      <c r="B22" s="26" t="s">
        <v>36</v>
      </c>
      <c r="C22" s="59"/>
      <c r="D22" s="59"/>
      <c r="E22" s="59"/>
      <c r="F22" s="49">
        <f t="shared" si="2"/>
        <v>2020</v>
      </c>
      <c r="G22" s="49">
        <v>120</v>
      </c>
      <c r="H22" s="49">
        <v>120</v>
      </c>
      <c r="I22" s="49">
        <v>120</v>
      </c>
      <c r="J22" s="49">
        <v>200</v>
      </c>
      <c r="K22" s="49">
        <v>220</v>
      </c>
      <c r="L22" s="49">
        <v>230</v>
      </c>
      <c r="M22" s="49">
        <v>230</v>
      </c>
      <c r="N22" s="49">
        <v>250</v>
      </c>
      <c r="O22" s="49">
        <v>260</v>
      </c>
      <c r="P22" s="49">
        <v>270</v>
      </c>
    </row>
    <row r="23" spans="1:16" ht="25.5" x14ac:dyDescent="0.25">
      <c r="A23" s="32" t="s">
        <v>37</v>
      </c>
      <c r="B23" s="71" t="s">
        <v>38</v>
      </c>
      <c r="C23" s="72"/>
      <c r="D23" s="73"/>
      <c r="E23" s="9" t="s">
        <v>10</v>
      </c>
      <c r="F23" s="49">
        <f t="shared" si="2"/>
        <v>425</v>
      </c>
      <c r="G23" s="49">
        <v>25</v>
      </c>
      <c r="H23" s="49">
        <v>25</v>
      </c>
      <c r="I23" s="49">
        <v>25</v>
      </c>
      <c r="J23" s="49">
        <v>50</v>
      </c>
      <c r="K23" s="49">
        <v>50</v>
      </c>
      <c r="L23" s="49">
        <v>50</v>
      </c>
      <c r="M23" s="49">
        <v>50</v>
      </c>
      <c r="N23" s="49">
        <v>50</v>
      </c>
      <c r="O23" s="49">
        <v>50</v>
      </c>
      <c r="P23" s="49">
        <v>50</v>
      </c>
    </row>
    <row r="24" spans="1:16" ht="81" customHeight="1" x14ac:dyDescent="0.25">
      <c r="A24" s="6" t="s">
        <v>39</v>
      </c>
      <c r="B24" s="34" t="s">
        <v>40</v>
      </c>
      <c r="C24" s="10" t="s">
        <v>94</v>
      </c>
      <c r="D24" s="10" t="s">
        <v>70</v>
      </c>
      <c r="E24" s="10" t="s">
        <v>24</v>
      </c>
      <c r="F24" s="49">
        <f t="shared" si="2"/>
        <v>425</v>
      </c>
      <c r="G24" s="51">
        <v>25</v>
      </c>
      <c r="H24" s="51">
        <v>25</v>
      </c>
      <c r="I24" s="51">
        <v>25</v>
      </c>
      <c r="J24" s="51">
        <v>50</v>
      </c>
      <c r="K24" s="51">
        <v>50</v>
      </c>
      <c r="L24" s="51">
        <v>50</v>
      </c>
      <c r="M24" s="51">
        <v>50</v>
      </c>
      <c r="N24" s="51">
        <v>50</v>
      </c>
      <c r="O24" s="51">
        <v>50</v>
      </c>
      <c r="P24" s="51">
        <v>50</v>
      </c>
    </row>
    <row r="25" spans="1:16" ht="15.75" x14ac:dyDescent="0.25">
      <c r="A25" s="111" t="s">
        <v>18</v>
      </c>
      <c r="B25" s="112"/>
      <c r="C25" s="112"/>
      <c r="D25" s="112"/>
      <c r="E25" s="113"/>
      <c r="F25" s="49">
        <f t="shared" si="2"/>
        <v>17075</v>
      </c>
      <c r="G25" s="49">
        <f t="shared" ref="G25:P25" si="5">G19+G13+G20+G21+G22+G23</f>
        <v>760</v>
      </c>
      <c r="H25" s="49">
        <f t="shared" si="5"/>
        <v>760</v>
      </c>
      <c r="I25" s="49">
        <f t="shared" si="5"/>
        <v>825</v>
      </c>
      <c r="J25" s="50">
        <f t="shared" si="5"/>
        <v>1690</v>
      </c>
      <c r="K25" s="50">
        <f t="shared" si="5"/>
        <v>1820</v>
      </c>
      <c r="L25" s="50">
        <f t="shared" si="5"/>
        <v>1950</v>
      </c>
      <c r="M25" s="50">
        <f t="shared" si="5"/>
        <v>2050</v>
      </c>
      <c r="N25" s="50">
        <f t="shared" si="5"/>
        <v>2250</v>
      </c>
      <c r="O25" s="50">
        <f t="shared" si="5"/>
        <v>2400</v>
      </c>
      <c r="P25" s="50">
        <f t="shared" si="5"/>
        <v>2570</v>
      </c>
    </row>
    <row r="26" spans="1:16" ht="18.75" x14ac:dyDescent="0.25">
      <c r="A26" s="76" t="s">
        <v>115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 ht="15" customHeight="1" x14ac:dyDescent="0.25">
      <c r="A27" s="75" t="s">
        <v>0</v>
      </c>
      <c r="B27" s="92" t="s">
        <v>41</v>
      </c>
      <c r="C27" s="75" t="s">
        <v>2</v>
      </c>
      <c r="D27" s="92" t="s">
        <v>5</v>
      </c>
      <c r="E27" s="92" t="s">
        <v>6</v>
      </c>
      <c r="F27" s="75" t="s">
        <v>42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ht="29.25" customHeight="1" x14ac:dyDescent="0.25">
      <c r="A28" s="75"/>
      <c r="B28" s="93"/>
      <c r="C28" s="75"/>
      <c r="D28" s="93"/>
      <c r="E28" s="93"/>
      <c r="F28" s="7" t="s">
        <v>22</v>
      </c>
      <c r="G28" s="7">
        <v>2021</v>
      </c>
      <c r="H28" s="7">
        <v>2022</v>
      </c>
      <c r="I28" s="7">
        <v>2023</v>
      </c>
      <c r="J28" s="7">
        <v>2024</v>
      </c>
      <c r="K28" s="7">
        <v>2025</v>
      </c>
      <c r="L28" s="7">
        <v>2026</v>
      </c>
      <c r="M28" s="7">
        <v>2027</v>
      </c>
      <c r="N28" s="7">
        <v>2028</v>
      </c>
      <c r="O28" s="23">
        <v>2029</v>
      </c>
      <c r="P28" s="23">
        <v>2030</v>
      </c>
    </row>
    <row r="29" spans="1:16" x14ac:dyDescent="0.25">
      <c r="A29" s="14">
        <v>1</v>
      </c>
      <c r="B29" s="14">
        <v>2</v>
      </c>
      <c r="C29" s="14">
        <v>3</v>
      </c>
      <c r="D29" s="14">
        <v>4</v>
      </c>
      <c r="E29" s="14">
        <v>5</v>
      </c>
      <c r="F29" s="11">
        <v>6</v>
      </c>
      <c r="G29" s="11">
        <v>7</v>
      </c>
      <c r="H29" s="11">
        <v>8</v>
      </c>
      <c r="I29" s="11">
        <v>9</v>
      </c>
      <c r="J29" s="11">
        <v>10</v>
      </c>
      <c r="K29" s="11">
        <v>11</v>
      </c>
      <c r="L29" s="11">
        <v>12</v>
      </c>
      <c r="M29" s="11">
        <v>13</v>
      </c>
      <c r="N29" s="11">
        <v>14</v>
      </c>
      <c r="O29" s="24">
        <v>15</v>
      </c>
      <c r="P29" s="24">
        <v>16</v>
      </c>
    </row>
    <row r="30" spans="1:16" ht="47.25" customHeight="1" x14ac:dyDescent="0.25">
      <c r="A30" s="13" t="s">
        <v>8</v>
      </c>
      <c r="B30" s="103" t="s">
        <v>43</v>
      </c>
      <c r="C30" s="104"/>
      <c r="D30" s="105"/>
      <c r="E30" s="16" t="s">
        <v>10</v>
      </c>
      <c r="F30" s="50">
        <f t="shared" ref="F30:F41" si="6">SUM(G30:P30)</f>
        <v>0</v>
      </c>
      <c r="G30" s="52">
        <f t="shared" ref="G30:N30" si="7">SUM(G31:G32)</f>
        <v>0</v>
      </c>
      <c r="H30" s="52">
        <f t="shared" si="7"/>
        <v>0</v>
      </c>
      <c r="I30" s="52">
        <f t="shared" si="7"/>
        <v>0</v>
      </c>
      <c r="J30" s="52">
        <f t="shared" si="7"/>
        <v>0</v>
      </c>
      <c r="K30" s="52">
        <f t="shared" si="7"/>
        <v>0</v>
      </c>
      <c r="L30" s="52">
        <f t="shared" si="7"/>
        <v>0</v>
      </c>
      <c r="M30" s="52">
        <f t="shared" si="7"/>
        <v>0</v>
      </c>
      <c r="N30" s="52">
        <f t="shared" si="7"/>
        <v>0</v>
      </c>
      <c r="O30" s="52">
        <f t="shared" ref="O30:P30" si="8">SUM(O31:O32)</f>
        <v>0</v>
      </c>
      <c r="P30" s="52">
        <f t="shared" si="8"/>
        <v>0</v>
      </c>
    </row>
    <row r="31" spans="1:16" ht="76.5" x14ac:dyDescent="0.25">
      <c r="A31" s="12" t="s">
        <v>12</v>
      </c>
      <c r="B31" s="35" t="s">
        <v>44</v>
      </c>
      <c r="C31" s="12" t="s">
        <v>94</v>
      </c>
      <c r="D31" s="75" t="s">
        <v>103</v>
      </c>
      <c r="E31" s="92" t="s">
        <v>45</v>
      </c>
      <c r="F31" s="50">
        <f t="shared" si="6"/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</row>
    <row r="32" spans="1:16" ht="63.75" x14ac:dyDescent="0.25">
      <c r="A32" s="12" t="s">
        <v>25</v>
      </c>
      <c r="B32" s="35" t="s">
        <v>46</v>
      </c>
      <c r="C32" s="12" t="s">
        <v>47</v>
      </c>
      <c r="D32" s="75"/>
      <c r="E32" s="93"/>
      <c r="F32" s="50">
        <f t="shared" si="6"/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</row>
    <row r="33" spans="1:16" ht="25.5" x14ac:dyDescent="0.25">
      <c r="A33" s="36" t="s">
        <v>11</v>
      </c>
      <c r="B33" s="106" t="s">
        <v>48</v>
      </c>
      <c r="C33" s="106"/>
      <c r="D33" s="106"/>
      <c r="E33" s="17" t="s">
        <v>10</v>
      </c>
      <c r="F33" s="49">
        <f t="shared" si="6"/>
        <v>2669.7200000000003</v>
      </c>
      <c r="G33" s="54">
        <f t="shared" ref="G33:P33" si="9">G34</f>
        <v>0</v>
      </c>
      <c r="H33" s="54">
        <f t="shared" si="9"/>
        <v>294.61</v>
      </c>
      <c r="I33" s="54">
        <f t="shared" si="9"/>
        <v>289.10999999999996</v>
      </c>
      <c r="J33" s="54">
        <f t="shared" si="9"/>
        <v>298</v>
      </c>
      <c r="K33" s="54">
        <f t="shared" si="9"/>
        <v>298</v>
      </c>
      <c r="L33" s="54">
        <f t="shared" si="9"/>
        <v>298</v>
      </c>
      <c r="M33" s="54">
        <f t="shared" si="9"/>
        <v>298</v>
      </c>
      <c r="N33" s="54">
        <f t="shared" si="9"/>
        <v>298</v>
      </c>
      <c r="O33" s="54">
        <f t="shared" si="9"/>
        <v>298</v>
      </c>
      <c r="P33" s="54">
        <f t="shared" si="9"/>
        <v>298</v>
      </c>
    </row>
    <row r="34" spans="1:16" ht="15.75" x14ac:dyDescent="0.25">
      <c r="A34" s="92" t="s">
        <v>13</v>
      </c>
      <c r="B34" s="108" t="s">
        <v>49</v>
      </c>
      <c r="C34" s="75" t="s">
        <v>50</v>
      </c>
      <c r="D34" s="92" t="s">
        <v>103</v>
      </c>
      <c r="E34" s="12" t="s">
        <v>32</v>
      </c>
      <c r="F34" s="50">
        <f t="shared" si="6"/>
        <v>2669.7200000000003</v>
      </c>
      <c r="G34" s="53">
        <f>SUM(G35:G37)</f>
        <v>0</v>
      </c>
      <c r="H34" s="53">
        <f t="shared" ref="H34:N34" si="10">SUM(H35:H37)</f>
        <v>294.61</v>
      </c>
      <c r="I34" s="53">
        <f t="shared" si="10"/>
        <v>289.10999999999996</v>
      </c>
      <c r="J34" s="53">
        <f t="shared" si="10"/>
        <v>298</v>
      </c>
      <c r="K34" s="53">
        <f t="shared" si="10"/>
        <v>298</v>
      </c>
      <c r="L34" s="53">
        <f t="shared" si="10"/>
        <v>298</v>
      </c>
      <c r="M34" s="53">
        <f t="shared" si="10"/>
        <v>298</v>
      </c>
      <c r="N34" s="53">
        <f t="shared" si="10"/>
        <v>298</v>
      </c>
      <c r="O34" s="53">
        <f t="shared" ref="O34:P34" si="11">SUM(O35:O37)</f>
        <v>298</v>
      </c>
      <c r="P34" s="53">
        <f t="shared" si="11"/>
        <v>298</v>
      </c>
    </row>
    <row r="35" spans="1:16" ht="25.5" customHeight="1" x14ac:dyDescent="0.25">
      <c r="A35" s="107"/>
      <c r="B35" s="108"/>
      <c r="C35" s="75"/>
      <c r="D35" s="107"/>
      <c r="E35" s="12" t="s">
        <v>24</v>
      </c>
      <c r="F35" s="50">
        <f t="shared" si="6"/>
        <v>431.12</v>
      </c>
      <c r="G35" s="53">
        <v>0</v>
      </c>
      <c r="H35" s="53">
        <v>26.81</v>
      </c>
      <c r="I35" s="53">
        <v>26.31</v>
      </c>
      <c r="J35" s="53">
        <v>54</v>
      </c>
      <c r="K35" s="53">
        <v>54</v>
      </c>
      <c r="L35" s="53">
        <v>54</v>
      </c>
      <c r="M35" s="53">
        <v>54</v>
      </c>
      <c r="N35" s="53">
        <v>54</v>
      </c>
      <c r="O35" s="53">
        <v>54</v>
      </c>
      <c r="P35" s="53">
        <v>54</v>
      </c>
    </row>
    <row r="36" spans="1:16" ht="30.75" customHeight="1" x14ac:dyDescent="0.25">
      <c r="A36" s="107"/>
      <c r="B36" s="108"/>
      <c r="C36" s="75"/>
      <c r="D36" s="107"/>
      <c r="E36" s="12" t="s">
        <v>51</v>
      </c>
      <c r="F36" s="50">
        <f t="shared" si="6"/>
        <v>1992.6000000000004</v>
      </c>
      <c r="G36" s="53">
        <v>0</v>
      </c>
      <c r="H36" s="53">
        <v>238.3</v>
      </c>
      <c r="I36" s="53">
        <v>233.9</v>
      </c>
      <c r="J36" s="53">
        <v>217.2</v>
      </c>
      <c r="K36" s="53">
        <v>217.2</v>
      </c>
      <c r="L36" s="53">
        <v>217.2</v>
      </c>
      <c r="M36" s="53">
        <v>217.2</v>
      </c>
      <c r="N36" s="53">
        <v>217.2</v>
      </c>
      <c r="O36" s="53">
        <v>217.2</v>
      </c>
      <c r="P36" s="53">
        <v>217.2</v>
      </c>
    </row>
    <row r="37" spans="1:16" ht="25.5" x14ac:dyDescent="0.25">
      <c r="A37" s="93"/>
      <c r="B37" s="108"/>
      <c r="C37" s="75"/>
      <c r="D37" s="93"/>
      <c r="E37" s="12" t="s">
        <v>52</v>
      </c>
      <c r="F37" s="50">
        <f t="shared" si="6"/>
        <v>246.00000000000006</v>
      </c>
      <c r="G37" s="53">
        <v>0</v>
      </c>
      <c r="H37" s="53">
        <v>29.5</v>
      </c>
      <c r="I37" s="53">
        <v>28.9</v>
      </c>
      <c r="J37" s="53">
        <v>26.8</v>
      </c>
      <c r="K37" s="53">
        <v>26.8</v>
      </c>
      <c r="L37" s="53">
        <v>26.8</v>
      </c>
      <c r="M37" s="53">
        <v>26.8</v>
      </c>
      <c r="N37" s="53">
        <v>26.8</v>
      </c>
      <c r="O37" s="53">
        <v>26.8</v>
      </c>
      <c r="P37" s="53">
        <v>26.8</v>
      </c>
    </row>
    <row r="38" spans="1:16" ht="15.75" customHeight="1" x14ac:dyDescent="0.25">
      <c r="A38" s="94" t="s">
        <v>18</v>
      </c>
      <c r="B38" s="95"/>
      <c r="C38" s="95"/>
      <c r="D38" s="96"/>
      <c r="E38" s="15" t="s">
        <v>32</v>
      </c>
      <c r="F38" s="49">
        <f t="shared" si="6"/>
        <v>2669.7200000000003</v>
      </c>
      <c r="G38" s="54">
        <f t="shared" ref="G38:N38" si="12">G30+G33</f>
        <v>0</v>
      </c>
      <c r="H38" s="54">
        <f t="shared" si="12"/>
        <v>294.61</v>
      </c>
      <c r="I38" s="54">
        <f t="shared" si="12"/>
        <v>289.10999999999996</v>
      </c>
      <c r="J38" s="54">
        <f t="shared" si="12"/>
        <v>298</v>
      </c>
      <c r="K38" s="54">
        <f t="shared" si="12"/>
        <v>298</v>
      </c>
      <c r="L38" s="54">
        <f t="shared" si="12"/>
        <v>298</v>
      </c>
      <c r="M38" s="54">
        <f t="shared" si="12"/>
        <v>298</v>
      </c>
      <c r="N38" s="54">
        <f t="shared" si="12"/>
        <v>298</v>
      </c>
      <c r="O38" s="54">
        <f t="shared" ref="O38:P38" si="13">O30+O33</f>
        <v>298</v>
      </c>
      <c r="P38" s="54">
        <f t="shared" si="13"/>
        <v>298</v>
      </c>
    </row>
    <row r="39" spans="1:16" ht="15.75" customHeight="1" x14ac:dyDescent="0.25">
      <c r="A39" s="97"/>
      <c r="B39" s="98"/>
      <c r="C39" s="98"/>
      <c r="D39" s="99"/>
      <c r="E39" s="12" t="s">
        <v>24</v>
      </c>
      <c r="F39" s="50">
        <f t="shared" si="6"/>
        <v>431.12</v>
      </c>
      <c r="G39" s="53">
        <f>G35+G30</f>
        <v>0</v>
      </c>
      <c r="H39" s="53">
        <f t="shared" ref="H39:P39" si="14">H35+H30</f>
        <v>26.81</v>
      </c>
      <c r="I39" s="53">
        <f t="shared" si="14"/>
        <v>26.31</v>
      </c>
      <c r="J39" s="53">
        <f t="shared" si="14"/>
        <v>54</v>
      </c>
      <c r="K39" s="53">
        <f t="shared" si="14"/>
        <v>54</v>
      </c>
      <c r="L39" s="53">
        <f t="shared" si="14"/>
        <v>54</v>
      </c>
      <c r="M39" s="53">
        <f t="shared" si="14"/>
        <v>54</v>
      </c>
      <c r="N39" s="53">
        <f t="shared" si="14"/>
        <v>54</v>
      </c>
      <c r="O39" s="53">
        <f t="shared" si="14"/>
        <v>54</v>
      </c>
      <c r="P39" s="53">
        <f t="shared" si="14"/>
        <v>54</v>
      </c>
    </row>
    <row r="40" spans="1:16" ht="25.5" x14ac:dyDescent="0.25">
      <c r="A40" s="97"/>
      <c r="B40" s="98"/>
      <c r="C40" s="98"/>
      <c r="D40" s="99"/>
      <c r="E40" s="12" t="s">
        <v>51</v>
      </c>
      <c r="F40" s="50">
        <f t="shared" si="6"/>
        <v>1992.6000000000004</v>
      </c>
      <c r="G40" s="53">
        <f>G36</f>
        <v>0</v>
      </c>
      <c r="H40" s="53">
        <f t="shared" ref="H40:P40" si="15">H36</f>
        <v>238.3</v>
      </c>
      <c r="I40" s="53">
        <f t="shared" si="15"/>
        <v>233.9</v>
      </c>
      <c r="J40" s="53">
        <f t="shared" si="15"/>
        <v>217.2</v>
      </c>
      <c r="K40" s="53">
        <f t="shared" si="15"/>
        <v>217.2</v>
      </c>
      <c r="L40" s="53">
        <f t="shared" si="15"/>
        <v>217.2</v>
      </c>
      <c r="M40" s="53">
        <f t="shared" si="15"/>
        <v>217.2</v>
      </c>
      <c r="N40" s="53">
        <f t="shared" si="15"/>
        <v>217.2</v>
      </c>
      <c r="O40" s="53">
        <f t="shared" si="15"/>
        <v>217.2</v>
      </c>
      <c r="P40" s="53">
        <f t="shared" si="15"/>
        <v>217.2</v>
      </c>
    </row>
    <row r="41" spans="1:16" ht="25.5" x14ac:dyDescent="0.25">
      <c r="A41" s="100"/>
      <c r="B41" s="101"/>
      <c r="C41" s="101"/>
      <c r="D41" s="102"/>
      <c r="E41" s="12" t="s">
        <v>52</v>
      </c>
      <c r="F41" s="50">
        <f t="shared" si="6"/>
        <v>246.00000000000006</v>
      </c>
      <c r="G41" s="53">
        <f>G37</f>
        <v>0</v>
      </c>
      <c r="H41" s="53">
        <f t="shared" ref="H41:P41" si="16">H37</f>
        <v>29.5</v>
      </c>
      <c r="I41" s="53">
        <f t="shared" si="16"/>
        <v>28.9</v>
      </c>
      <c r="J41" s="53">
        <f t="shared" si="16"/>
        <v>26.8</v>
      </c>
      <c r="K41" s="53">
        <f t="shared" si="16"/>
        <v>26.8</v>
      </c>
      <c r="L41" s="53">
        <f t="shared" si="16"/>
        <v>26.8</v>
      </c>
      <c r="M41" s="53">
        <f t="shared" si="16"/>
        <v>26.8</v>
      </c>
      <c r="N41" s="53">
        <f t="shared" si="16"/>
        <v>26.8</v>
      </c>
      <c r="O41" s="53">
        <f t="shared" si="16"/>
        <v>26.8</v>
      </c>
      <c r="P41" s="53">
        <f t="shared" si="16"/>
        <v>26.8</v>
      </c>
    </row>
    <row r="42" spans="1:16" ht="44.45" customHeight="1" x14ac:dyDescent="0.25">
      <c r="A42" s="80" t="s">
        <v>116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</row>
    <row r="43" spans="1:16" ht="15" customHeight="1" x14ac:dyDescent="0.25">
      <c r="A43" s="64" t="s">
        <v>0</v>
      </c>
      <c r="B43" s="64" t="s">
        <v>1</v>
      </c>
      <c r="C43" s="65" t="s">
        <v>2</v>
      </c>
      <c r="D43" s="65" t="s">
        <v>5</v>
      </c>
      <c r="E43" s="65" t="s">
        <v>6</v>
      </c>
      <c r="F43" s="77" t="s">
        <v>21</v>
      </c>
      <c r="G43" s="78"/>
      <c r="H43" s="78"/>
      <c r="I43" s="78"/>
      <c r="J43" s="78"/>
      <c r="K43" s="78"/>
      <c r="L43" s="78"/>
      <c r="M43" s="78"/>
      <c r="N43" s="78"/>
      <c r="O43" s="78"/>
      <c r="P43" s="79"/>
    </row>
    <row r="44" spans="1:16" ht="27.75" customHeight="1" x14ac:dyDescent="0.25">
      <c r="A44" s="64"/>
      <c r="B44" s="64"/>
      <c r="C44" s="65"/>
      <c r="D44" s="65"/>
      <c r="E44" s="65"/>
      <c r="F44" s="20" t="s">
        <v>22</v>
      </c>
      <c r="G44" s="20">
        <v>2021</v>
      </c>
      <c r="H44" s="20">
        <v>2022</v>
      </c>
      <c r="I44" s="20">
        <v>2023</v>
      </c>
      <c r="J44" s="20">
        <v>2024</v>
      </c>
      <c r="K44" s="20">
        <v>2025</v>
      </c>
      <c r="L44" s="20">
        <v>2026</v>
      </c>
      <c r="M44" s="20">
        <v>2027</v>
      </c>
      <c r="N44" s="20">
        <v>2028</v>
      </c>
      <c r="O44" s="23">
        <v>2029</v>
      </c>
      <c r="P44" s="23">
        <v>2030</v>
      </c>
    </row>
    <row r="45" spans="1:16" x14ac:dyDescent="0.25">
      <c r="A45" s="11">
        <v>1</v>
      </c>
      <c r="B45" s="11">
        <v>2</v>
      </c>
      <c r="C45" s="11">
        <v>3</v>
      </c>
      <c r="D45" s="11">
        <v>4</v>
      </c>
      <c r="E45" s="11">
        <v>5</v>
      </c>
      <c r="F45" s="11">
        <v>6</v>
      </c>
      <c r="G45" s="11">
        <v>7</v>
      </c>
      <c r="H45" s="11">
        <v>8</v>
      </c>
      <c r="I45" s="11">
        <v>9</v>
      </c>
      <c r="J45" s="11">
        <v>10</v>
      </c>
      <c r="K45" s="11">
        <v>11</v>
      </c>
      <c r="L45" s="11">
        <v>12</v>
      </c>
      <c r="M45" s="11">
        <v>13</v>
      </c>
      <c r="N45" s="11">
        <v>14</v>
      </c>
      <c r="O45" s="24">
        <v>15</v>
      </c>
      <c r="P45" s="24">
        <v>16</v>
      </c>
    </row>
    <row r="46" spans="1:16" ht="25.5" x14ac:dyDescent="0.25">
      <c r="A46" s="3" t="s">
        <v>8</v>
      </c>
      <c r="B46" s="68" t="s">
        <v>54</v>
      </c>
      <c r="C46" s="68"/>
      <c r="D46" s="68"/>
      <c r="E46" s="3" t="s">
        <v>10</v>
      </c>
      <c r="F46" s="49">
        <f t="shared" ref="F46:F61" si="17">SUM(G46:P46)</f>
        <v>8078.6</v>
      </c>
      <c r="G46" s="49">
        <f t="shared" ref="G46:H46" si="18">SUM(G47:G48)</f>
        <v>208.6</v>
      </c>
      <c r="H46" s="49">
        <f t="shared" si="18"/>
        <v>260</v>
      </c>
      <c r="I46" s="49">
        <f t="shared" ref="I46:N46" si="19">SUM(I47:I48)</f>
        <v>260</v>
      </c>
      <c r="J46" s="50">
        <f t="shared" si="19"/>
        <v>1050</v>
      </c>
      <c r="K46" s="50">
        <f t="shared" si="19"/>
        <v>1050</v>
      </c>
      <c r="L46" s="50">
        <f t="shared" si="19"/>
        <v>1050</v>
      </c>
      <c r="M46" s="50">
        <f t="shared" si="19"/>
        <v>1050</v>
      </c>
      <c r="N46" s="50">
        <f t="shared" si="19"/>
        <v>1050</v>
      </c>
      <c r="O46" s="50">
        <f t="shared" ref="O46:P46" si="20">SUM(O47:O48)</f>
        <v>1050</v>
      </c>
      <c r="P46" s="50">
        <f t="shared" si="20"/>
        <v>1050</v>
      </c>
    </row>
    <row r="47" spans="1:16" ht="25.5" x14ac:dyDescent="0.25">
      <c r="A47" s="69" t="s">
        <v>12</v>
      </c>
      <c r="B47" s="21" t="s">
        <v>55</v>
      </c>
      <c r="C47" s="57" t="s">
        <v>94</v>
      </c>
      <c r="D47" s="69" t="s">
        <v>104</v>
      </c>
      <c r="E47" s="2" t="s">
        <v>24</v>
      </c>
      <c r="F47" s="50">
        <f t="shared" si="17"/>
        <v>478.6</v>
      </c>
      <c r="G47" s="51">
        <v>8.6</v>
      </c>
      <c r="H47" s="51">
        <v>60</v>
      </c>
      <c r="I47" s="51">
        <v>60</v>
      </c>
      <c r="J47" s="55">
        <v>50</v>
      </c>
      <c r="K47" s="51">
        <v>50</v>
      </c>
      <c r="L47" s="51">
        <v>50</v>
      </c>
      <c r="M47" s="51">
        <v>50</v>
      </c>
      <c r="N47" s="51">
        <v>50</v>
      </c>
      <c r="O47" s="51">
        <v>50</v>
      </c>
      <c r="P47" s="51">
        <v>50</v>
      </c>
    </row>
    <row r="48" spans="1:16" ht="127.5" x14ac:dyDescent="0.25">
      <c r="A48" s="69"/>
      <c r="B48" s="27" t="s">
        <v>56</v>
      </c>
      <c r="C48" s="59"/>
      <c r="D48" s="69"/>
      <c r="E48" s="2" t="s">
        <v>52</v>
      </c>
      <c r="F48" s="50">
        <f t="shared" si="17"/>
        <v>7600</v>
      </c>
      <c r="G48" s="51">
        <v>200</v>
      </c>
      <c r="H48" s="51">
        <v>200</v>
      </c>
      <c r="I48" s="51">
        <v>200</v>
      </c>
      <c r="J48" s="55">
        <v>1000</v>
      </c>
      <c r="K48" s="51">
        <v>1000</v>
      </c>
      <c r="L48" s="51">
        <v>1000</v>
      </c>
      <c r="M48" s="51">
        <v>1000</v>
      </c>
      <c r="N48" s="51">
        <v>1000</v>
      </c>
      <c r="O48" s="51">
        <v>1000</v>
      </c>
      <c r="P48" s="51">
        <v>1000</v>
      </c>
    </row>
    <row r="49" spans="1:16" ht="36" customHeight="1" x14ac:dyDescent="0.25">
      <c r="A49" s="3" t="s">
        <v>11</v>
      </c>
      <c r="B49" s="68" t="s">
        <v>57</v>
      </c>
      <c r="C49" s="68"/>
      <c r="D49" s="68"/>
      <c r="E49" s="3" t="s">
        <v>10</v>
      </c>
      <c r="F49" s="50">
        <f t="shared" si="17"/>
        <v>7070</v>
      </c>
      <c r="G49" s="49">
        <f t="shared" ref="G49:H49" si="21">G50+G53</f>
        <v>0</v>
      </c>
      <c r="H49" s="49">
        <f t="shared" si="21"/>
        <v>0</v>
      </c>
      <c r="I49" s="49">
        <f t="shared" ref="I49:N49" si="22">I50+I53</f>
        <v>0</v>
      </c>
      <c r="J49" s="50">
        <f t="shared" si="22"/>
        <v>1010</v>
      </c>
      <c r="K49" s="49">
        <f t="shared" si="22"/>
        <v>1010</v>
      </c>
      <c r="L49" s="49">
        <f t="shared" si="22"/>
        <v>1010</v>
      </c>
      <c r="M49" s="49">
        <f t="shared" si="22"/>
        <v>1010</v>
      </c>
      <c r="N49" s="49">
        <f t="shared" si="22"/>
        <v>1010</v>
      </c>
      <c r="O49" s="49">
        <f t="shared" ref="O49:P49" si="23">O50+O53</f>
        <v>1010</v>
      </c>
      <c r="P49" s="49">
        <f t="shared" si="23"/>
        <v>1010</v>
      </c>
    </row>
    <row r="50" spans="1:16" ht="15.75" x14ac:dyDescent="0.25">
      <c r="A50" s="69" t="s">
        <v>13</v>
      </c>
      <c r="B50" s="91" t="s">
        <v>58</v>
      </c>
      <c r="C50" s="57" t="s">
        <v>94</v>
      </c>
      <c r="D50" s="69" t="s">
        <v>104</v>
      </c>
      <c r="E50" s="2" t="s">
        <v>19</v>
      </c>
      <c r="F50" s="50">
        <f t="shared" si="17"/>
        <v>7070</v>
      </c>
      <c r="G50" s="51">
        <f t="shared" ref="G50:H50" si="24">SUM(G51:G52)</f>
        <v>0</v>
      </c>
      <c r="H50" s="51">
        <f t="shared" si="24"/>
        <v>0</v>
      </c>
      <c r="I50" s="51">
        <v>0</v>
      </c>
      <c r="J50" s="55">
        <v>1010</v>
      </c>
      <c r="K50" s="55">
        <v>1010</v>
      </c>
      <c r="L50" s="55">
        <v>1010</v>
      </c>
      <c r="M50" s="55">
        <v>1010</v>
      </c>
      <c r="N50" s="55">
        <v>1010</v>
      </c>
      <c r="O50" s="55">
        <v>1010</v>
      </c>
      <c r="P50" s="55">
        <v>1010</v>
      </c>
    </row>
    <row r="51" spans="1:16" ht="15.75" x14ac:dyDescent="0.25">
      <c r="A51" s="69"/>
      <c r="B51" s="91"/>
      <c r="C51" s="58"/>
      <c r="D51" s="69"/>
      <c r="E51" s="2" t="s">
        <v>24</v>
      </c>
      <c r="F51" s="50">
        <f t="shared" si="17"/>
        <v>70</v>
      </c>
      <c r="G51" s="51">
        <v>0</v>
      </c>
      <c r="H51" s="51">
        <v>0</v>
      </c>
      <c r="I51" s="51">
        <v>0</v>
      </c>
      <c r="J51" s="55">
        <v>10</v>
      </c>
      <c r="K51" s="51">
        <v>10</v>
      </c>
      <c r="L51" s="51">
        <v>10</v>
      </c>
      <c r="M51" s="51">
        <v>10</v>
      </c>
      <c r="N51" s="51">
        <v>10</v>
      </c>
      <c r="O51" s="51">
        <v>10</v>
      </c>
      <c r="P51" s="51">
        <v>10</v>
      </c>
    </row>
    <row r="52" spans="1:16" ht="26.45" customHeight="1" x14ac:dyDescent="0.25">
      <c r="A52" s="69"/>
      <c r="B52" s="91"/>
      <c r="C52" s="58"/>
      <c r="D52" s="69"/>
      <c r="E52" s="2" t="s">
        <v>52</v>
      </c>
      <c r="F52" s="50">
        <f t="shared" si="17"/>
        <v>7000</v>
      </c>
      <c r="G52" s="51">
        <v>0</v>
      </c>
      <c r="H52" s="51">
        <v>0</v>
      </c>
      <c r="I52" s="51">
        <v>0</v>
      </c>
      <c r="J52" s="55">
        <v>1000</v>
      </c>
      <c r="K52" s="51">
        <v>1000</v>
      </c>
      <c r="L52" s="51">
        <v>1000</v>
      </c>
      <c r="M52" s="51">
        <v>1000</v>
      </c>
      <c r="N52" s="51">
        <v>1000</v>
      </c>
      <c r="O52" s="51">
        <v>1000</v>
      </c>
      <c r="P52" s="51">
        <v>1000</v>
      </c>
    </row>
    <row r="53" spans="1:16" ht="38.25" x14ac:dyDescent="0.25">
      <c r="A53" s="2" t="s">
        <v>59</v>
      </c>
      <c r="B53" s="22" t="s">
        <v>60</v>
      </c>
      <c r="C53" s="59"/>
      <c r="D53" s="69"/>
      <c r="E53" s="2" t="s">
        <v>24</v>
      </c>
      <c r="F53" s="50">
        <f t="shared" si="17"/>
        <v>0</v>
      </c>
      <c r="G53" s="51">
        <v>0</v>
      </c>
      <c r="H53" s="51">
        <v>0</v>
      </c>
      <c r="I53" s="51">
        <v>0</v>
      </c>
      <c r="J53" s="55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</row>
    <row r="54" spans="1:16" ht="25.5" x14ac:dyDescent="0.25">
      <c r="A54" s="3" t="s">
        <v>37</v>
      </c>
      <c r="B54" s="68" t="s">
        <v>61</v>
      </c>
      <c r="C54" s="68"/>
      <c r="D54" s="68"/>
      <c r="E54" s="3" t="s">
        <v>10</v>
      </c>
      <c r="F54" s="50">
        <f t="shared" si="17"/>
        <v>1120</v>
      </c>
      <c r="G54" s="49">
        <v>0</v>
      </c>
      <c r="H54" s="49">
        <v>0</v>
      </c>
      <c r="I54" s="49">
        <v>0</v>
      </c>
      <c r="J54" s="50">
        <v>160</v>
      </c>
      <c r="K54" s="50">
        <v>160</v>
      </c>
      <c r="L54" s="50">
        <v>160</v>
      </c>
      <c r="M54" s="50">
        <v>160</v>
      </c>
      <c r="N54" s="50">
        <v>160</v>
      </c>
      <c r="O54" s="50">
        <v>160</v>
      </c>
      <c r="P54" s="50">
        <v>160</v>
      </c>
    </row>
    <row r="55" spans="1:16" ht="51" x14ac:dyDescent="0.25">
      <c r="A55" s="69" t="s">
        <v>39</v>
      </c>
      <c r="B55" s="22" t="s">
        <v>62</v>
      </c>
      <c r="C55" s="57" t="s">
        <v>94</v>
      </c>
      <c r="D55" s="69" t="s">
        <v>104</v>
      </c>
      <c r="E55" s="2" t="s">
        <v>24</v>
      </c>
      <c r="F55" s="50">
        <f t="shared" si="17"/>
        <v>70</v>
      </c>
      <c r="G55" s="51">
        <v>0</v>
      </c>
      <c r="H55" s="51">
        <v>0</v>
      </c>
      <c r="I55" s="51">
        <v>0</v>
      </c>
      <c r="J55" s="55">
        <v>10</v>
      </c>
      <c r="K55" s="51">
        <v>10</v>
      </c>
      <c r="L55" s="51">
        <v>10</v>
      </c>
      <c r="M55" s="51">
        <v>10</v>
      </c>
      <c r="N55" s="51">
        <v>10</v>
      </c>
      <c r="O55" s="51">
        <v>10</v>
      </c>
      <c r="P55" s="51">
        <v>10</v>
      </c>
    </row>
    <row r="56" spans="1:16" ht="38.25" x14ac:dyDescent="0.25">
      <c r="A56" s="69"/>
      <c r="B56" s="28" t="s">
        <v>63</v>
      </c>
      <c r="C56" s="59"/>
      <c r="D56" s="69"/>
      <c r="E56" s="2" t="s">
        <v>52</v>
      </c>
      <c r="F56" s="50">
        <v>1050</v>
      </c>
      <c r="G56" s="51">
        <v>0</v>
      </c>
      <c r="H56" s="51">
        <v>0</v>
      </c>
      <c r="I56" s="51">
        <v>0</v>
      </c>
      <c r="J56" s="55">
        <v>150</v>
      </c>
      <c r="K56" s="51">
        <v>150</v>
      </c>
      <c r="L56" s="51">
        <v>150</v>
      </c>
      <c r="M56" s="51">
        <v>150</v>
      </c>
      <c r="N56" s="51">
        <v>150</v>
      </c>
      <c r="O56" s="51">
        <v>150</v>
      </c>
      <c r="P56" s="51">
        <v>150</v>
      </c>
    </row>
    <row r="57" spans="1:16" ht="25.5" x14ac:dyDescent="0.25">
      <c r="A57" s="3" t="s">
        <v>64</v>
      </c>
      <c r="B57" s="68" t="s">
        <v>65</v>
      </c>
      <c r="C57" s="68"/>
      <c r="D57" s="68"/>
      <c r="E57" s="3" t="s">
        <v>10</v>
      </c>
      <c r="F57" s="50">
        <f t="shared" si="17"/>
        <v>195</v>
      </c>
      <c r="G57" s="49">
        <f t="shared" ref="G57:P57" si="25">SUM(G58:G58)</f>
        <v>0</v>
      </c>
      <c r="H57" s="49">
        <f t="shared" si="25"/>
        <v>0</v>
      </c>
      <c r="I57" s="49">
        <v>0</v>
      </c>
      <c r="J57" s="50">
        <v>5</v>
      </c>
      <c r="K57" s="49">
        <f t="shared" si="25"/>
        <v>10</v>
      </c>
      <c r="L57" s="49">
        <f t="shared" si="25"/>
        <v>25</v>
      </c>
      <c r="M57" s="49">
        <f t="shared" si="25"/>
        <v>30</v>
      </c>
      <c r="N57" s="49">
        <f t="shared" si="25"/>
        <v>35</v>
      </c>
      <c r="O57" s="49">
        <f t="shared" si="25"/>
        <v>40</v>
      </c>
      <c r="P57" s="49">
        <f t="shared" si="25"/>
        <v>50</v>
      </c>
    </row>
    <row r="58" spans="1:16" ht="76.5" x14ac:dyDescent="0.25">
      <c r="A58" s="2" t="s">
        <v>66</v>
      </c>
      <c r="B58" s="22" t="s">
        <v>67</v>
      </c>
      <c r="C58" s="2" t="s">
        <v>94</v>
      </c>
      <c r="D58" s="2" t="s">
        <v>104</v>
      </c>
      <c r="E58" s="2" t="s">
        <v>24</v>
      </c>
      <c r="F58" s="50">
        <f t="shared" si="17"/>
        <v>195</v>
      </c>
      <c r="G58" s="51">
        <v>0</v>
      </c>
      <c r="H58" s="51">
        <v>0</v>
      </c>
      <c r="I58" s="51">
        <v>0</v>
      </c>
      <c r="J58" s="55">
        <v>5</v>
      </c>
      <c r="K58" s="51">
        <v>10</v>
      </c>
      <c r="L58" s="51">
        <v>25</v>
      </c>
      <c r="M58" s="51">
        <v>30</v>
      </c>
      <c r="N58" s="51">
        <v>35</v>
      </c>
      <c r="O58" s="51">
        <v>40</v>
      </c>
      <c r="P58" s="51">
        <v>50</v>
      </c>
    </row>
    <row r="59" spans="1:16" ht="15.75" x14ac:dyDescent="0.25">
      <c r="A59" s="70" t="s">
        <v>18</v>
      </c>
      <c r="B59" s="70"/>
      <c r="C59" s="70"/>
      <c r="D59" s="70"/>
      <c r="E59" s="1" t="s">
        <v>32</v>
      </c>
      <c r="F59" s="49">
        <f t="shared" si="17"/>
        <v>16463.599999999999</v>
      </c>
      <c r="G59" s="49">
        <f t="shared" ref="G59:H59" si="26">G46+G49+G57+G54</f>
        <v>208.6</v>
      </c>
      <c r="H59" s="49">
        <f t="shared" si="26"/>
        <v>260</v>
      </c>
      <c r="I59" s="49">
        <f t="shared" ref="I59:N59" si="27">I46+I49+I57+I54</f>
        <v>260</v>
      </c>
      <c r="J59" s="50">
        <f t="shared" si="27"/>
        <v>2225</v>
      </c>
      <c r="K59" s="50">
        <f t="shared" si="27"/>
        <v>2230</v>
      </c>
      <c r="L59" s="50">
        <f t="shared" si="27"/>
        <v>2245</v>
      </c>
      <c r="M59" s="50">
        <f t="shared" si="27"/>
        <v>2250</v>
      </c>
      <c r="N59" s="50">
        <f t="shared" si="27"/>
        <v>2255</v>
      </c>
      <c r="O59" s="50">
        <f t="shared" ref="O59:P59" si="28">O46+O49+O57+O54</f>
        <v>2260</v>
      </c>
      <c r="P59" s="50">
        <f t="shared" si="28"/>
        <v>2270</v>
      </c>
    </row>
    <row r="60" spans="1:16" ht="15.75" x14ac:dyDescent="0.25">
      <c r="A60" s="70"/>
      <c r="B60" s="70"/>
      <c r="C60" s="70"/>
      <c r="D60" s="70"/>
      <c r="E60" s="10" t="s">
        <v>24</v>
      </c>
      <c r="F60" s="50">
        <f t="shared" si="17"/>
        <v>813.6</v>
      </c>
      <c r="G60" s="56">
        <f t="shared" ref="G60:H60" si="29">G47+G51+G53+G55+G58</f>
        <v>8.6</v>
      </c>
      <c r="H60" s="56">
        <f t="shared" si="29"/>
        <v>60</v>
      </c>
      <c r="I60" s="56">
        <f t="shared" ref="I60:N60" si="30">I47+I51+I53+I55+I58</f>
        <v>60</v>
      </c>
      <c r="J60" s="56">
        <f t="shared" si="30"/>
        <v>75</v>
      </c>
      <c r="K60" s="56">
        <f t="shared" si="30"/>
        <v>80</v>
      </c>
      <c r="L60" s="56">
        <f t="shared" si="30"/>
        <v>95</v>
      </c>
      <c r="M60" s="56">
        <f t="shared" si="30"/>
        <v>100</v>
      </c>
      <c r="N60" s="56">
        <f t="shared" si="30"/>
        <v>105</v>
      </c>
      <c r="O60" s="56">
        <f t="shared" ref="O60:P60" si="31">O47+O51+O53+O55+O58</f>
        <v>110</v>
      </c>
      <c r="P60" s="56">
        <f t="shared" si="31"/>
        <v>120</v>
      </c>
    </row>
    <row r="61" spans="1:16" ht="25.5" x14ac:dyDescent="0.25">
      <c r="A61" s="70"/>
      <c r="B61" s="70"/>
      <c r="C61" s="70"/>
      <c r="D61" s="70"/>
      <c r="E61" s="10" t="s">
        <v>52</v>
      </c>
      <c r="F61" s="50">
        <f t="shared" si="17"/>
        <v>15650</v>
      </c>
      <c r="G61" s="56">
        <f t="shared" ref="G61:H61" si="32">G48+G52+G56</f>
        <v>200</v>
      </c>
      <c r="H61" s="56">
        <f t="shared" si="32"/>
        <v>200</v>
      </c>
      <c r="I61" s="56">
        <f t="shared" ref="I61:N61" si="33">I48+I52+I56</f>
        <v>200</v>
      </c>
      <c r="J61" s="56">
        <f t="shared" si="33"/>
        <v>2150</v>
      </c>
      <c r="K61" s="56">
        <f t="shared" si="33"/>
        <v>2150</v>
      </c>
      <c r="L61" s="56">
        <f t="shared" si="33"/>
        <v>2150</v>
      </c>
      <c r="M61" s="56">
        <f t="shared" si="33"/>
        <v>2150</v>
      </c>
      <c r="N61" s="56">
        <f t="shared" si="33"/>
        <v>2150</v>
      </c>
      <c r="O61" s="56">
        <f t="shared" ref="O61:P61" si="34">O48+O52+O56</f>
        <v>2150</v>
      </c>
      <c r="P61" s="56">
        <f t="shared" si="34"/>
        <v>2150</v>
      </c>
    </row>
    <row r="62" spans="1:16" ht="54.75" customHeight="1" x14ac:dyDescent="0.25">
      <c r="A62" s="81" t="s">
        <v>117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1:16" ht="15" customHeight="1" x14ac:dyDescent="0.25">
      <c r="A63" s="64" t="s">
        <v>0</v>
      </c>
      <c r="B63" s="64" t="s">
        <v>1</v>
      </c>
      <c r="C63" s="65" t="s">
        <v>2</v>
      </c>
      <c r="D63" s="66" t="s">
        <v>5</v>
      </c>
      <c r="E63" s="66" t="s">
        <v>6</v>
      </c>
      <c r="F63" s="77" t="s">
        <v>21</v>
      </c>
      <c r="G63" s="78"/>
      <c r="H63" s="78"/>
      <c r="I63" s="78"/>
      <c r="J63" s="78"/>
      <c r="K63" s="78"/>
      <c r="L63" s="78"/>
      <c r="M63" s="78"/>
      <c r="N63" s="78"/>
      <c r="O63" s="78"/>
      <c r="P63" s="79"/>
    </row>
    <row r="64" spans="1:16" ht="21.75" customHeight="1" x14ac:dyDescent="0.25">
      <c r="A64" s="64"/>
      <c r="B64" s="64"/>
      <c r="C64" s="65"/>
      <c r="D64" s="67"/>
      <c r="E64" s="67"/>
      <c r="F64" s="20" t="s">
        <v>22</v>
      </c>
      <c r="G64" s="20">
        <v>2021</v>
      </c>
      <c r="H64" s="20">
        <v>2022</v>
      </c>
      <c r="I64" s="20">
        <v>2023</v>
      </c>
      <c r="J64" s="39">
        <v>2024</v>
      </c>
      <c r="K64" s="20">
        <v>2025</v>
      </c>
      <c r="L64" s="20">
        <v>2026</v>
      </c>
      <c r="M64" s="20">
        <v>2027</v>
      </c>
      <c r="N64" s="20">
        <v>2028</v>
      </c>
      <c r="O64" s="23">
        <v>2029</v>
      </c>
      <c r="P64" s="23">
        <v>2030</v>
      </c>
    </row>
    <row r="65" spans="1:16" x14ac:dyDescent="0.25">
      <c r="A65" s="11">
        <v>1</v>
      </c>
      <c r="B65" s="11">
        <v>2</v>
      </c>
      <c r="C65" s="11">
        <v>3</v>
      </c>
      <c r="D65" s="11">
        <v>4</v>
      </c>
      <c r="E65" s="11">
        <v>5</v>
      </c>
      <c r="F65" s="11">
        <v>6</v>
      </c>
      <c r="G65" s="11">
        <v>7</v>
      </c>
      <c r="H65" s="11">
        <v>8</v>
      </c>
      <c r="I65" s="11">
        <v>9</v>
      </c>
      <c r="J65" s="11">
        <v>10</v>
      </c>
      <c r="K65" s="11">
        <v>11</v>
      </c>
      <c r="L65" s="11">
        <v>12</v>
      </c>
      <c r="M65" s="11">
        <v>13</v>
      </c>
      <c r="N65" s="11">
        <v>14</v>
      </c>
      <c r="O65" s="24">
        <v>15</v>
      </c>
      <c r="P65" s="24">
        <v>16</v>
      </c>
    </row>
    <row r="66" spans="1:16" ht="36" customHeight="1" x14ac:dyDescent="0.25">
      <c r="A66" s="3" t="s">
        <v>8</v>
      </c>
      <c r="B66" s="88" t="s">
        <v>68</v>
      </c>
      <c r="C66" s="89"/>
      <c r="D66" s="90"/>
      <c r="E66" s="7" t="s">
        <v>10</v>
      </c>
      <c r="F66" s="49">
        <f t="shared" ref="F66:F79" si="35">SUM(G66:P66)</f>
        <v>5240</v>
      </c>
      <c r="G66" s="49">
        <f t="shared" ref="G66:I66" si="36">G67+G68</f>
        <v>200</v>
      </c>
      <c r="H66" s="49">
        <f t="shared" ref="H66" si="37">H67+H68</f>
        <v>200</v>
      </c>
      <c r="I66" s="49">
        <f t="shared" si="36"/>
        <v>500</v>
      </c>
      <c r="J66" s="50">
        <f t="shared" ref="J66:M66" si="38">J67+J68</f>
        <v>529</v>
      </c>
      <c r="K66" s="50">
        <f t="shared" si="38"/>
        <v>561</v>
      </c>
      <c r="L66" s="50">
        <f t="shared" si="38"/>
        <v>589</v>
      </c>
      <c r="M66" s="50">
        <f t="shared" si="38"/>
        <v>620</v>
      </c>
      <c r="N66" s="50">
        <f t="shared" ref="N66:P66" si="39">N67+N68</f>
        <v>650</v>
      </c>
      <c r="O66" s="50">
        <f t="shared" si="39"/>
        <v>680</v>
      </c>
      <c r="P66" s="50">
        <f t="shared" si="39"/>
        <v>711</v>
      </c>
    </row>
    <row r="67" spans="1:16" ht="51" x14ac:dyDescent="0.25">
      <c r="A67" s="10" t="s">
        <v>12</v>
      </c>
      <c r="B67" s="41" t="s">
        <v>69</v>
      </c>
      <c r="C67" s="60" t="s">
        <v>94</v>
      </c>
      <c r="D67" s="60" t="s">
        <v>70</v>
      </c>
      <c r="E67" s="24" t="s">
        <v>52</v>
      </c>
      <c r="F67" s="49">
        <f t="shared" si="35"/>
        <v>1050</v>
      </c>
      <c r="G67" s="49">
        <v>0</v>
      </c>
      <c r="H67" s="49">
        <v>0</v>
      </c>
      <c r="I67" s="49">
        <v>0</v>
      </c>
      <c r="J67" s="49">
        <v>150</v>
      </c>
      <c r="K67" s="49">
        <v>150</v>
      </c>
      <c r="L67" s="49">
        <v>150</v>
      </c>
      <c r="M67" s="49">
        <v>150</v>
      </c>
      <c r="N67" s="49">
        <v>150</v>
      </c>
      <c r="O67" s="49">
        <v>150</v>
      </c>
      <c r="P67" s="49">
        <v>150</v>
      </c>
    </row>
    <row r="68" spans="1:16" ht="38.25" x14ac:dyDescent="0.25">
      <c r="A68" s="10" t="s">
        <v>25</v>
      </c>
      <c r="B68" s="42" t="s">
        <v>71</v>
      </c>
      <c r="C68" s="61"/>
      <c r="D68" s="61"/>
      <c r="E68" s="10" t="s">
        <v>19</v>
      </c>
      <c r="F68" s="49">
        <f t="shared" si="35"/>
        <v>4190</v>
      </c>
      <c r="G68" s="49">
        <v>200</v>
      </c>
      <c r="H68" s="49">
        <v>200</v>
      </c>
      <c r="I68" s="49">
        <f t="shared" ref="I68:M68" si="40">SUM(I69:I76)</f>
        <v>500</v>
      </c>
      <c r="J68" s="49">
        <f t="shared" si="40"/>
        <v>379</v>
      </c>
      <c r="K68" s="49">
        <f t="shared" si="40"/>
        <v>411</v>
      </c>
      <c r="L68" s="49">
        <f t="shared" si="40"/>
        <v>439</v>
      </c>
      <c r="M68" s="49">
        <f t="shared" si="40"/>
        <v>470</v>
      </c>
      <c r="N68" s="49">
        <f t="shared" ref="N68:P68" si="41">SUM(N69:N76)</f>
        <v>500</v>
      </c>
      <c r="O68" s="49">
        <f t="shared" si="41"/>
        <v>530</v>
      </c>
      <c r="P68" s="49">
        <f t="shared" si="41"/>
        <v>561</v>
      </c>
    </row>
    <row r="69" spans="1:16" ht="38.25" x14ac:dyDescent="0.25">
      <c r="A69" s="10" t="s">
        <v>28</v>
      </c>
      <c r="B69" s="43" t="s">
        <v>72</v>
      </c>
      <c r="C69" s="61"/>
      <c r="D69" s="61"/>
      <c r="E69" s="60" t="s">
        <v>24</v>
      </c>
      <c r="F69" s="49">
        <f t="shared" si="35"/>
        <v>96</v>
      </c>
      <c r="G69" s="51">
        <v>10</v>
      </c>
      <c r="H69" s="51">
        <v>10</v>
      </c>
      <c r="I69" s="51">
        <v>6</v>
      </c>
      <c r="J69" s="51">
        <v>7</v>
      </c>
      <c r="K69" s="51">
        <v>8</v>
      </c>
      <c r="L69" s="51">
        <v>9</v>
      </c>
      <c r="M69" s="51">
        <v>10</v>
      </c>
      <c r="N69" s="51">
        <v>11</v>
      </c>
      <c r="O69" s="51">
        <v>12</v>
      </c>
      <c r="P69" s="51">
        <v>13</v>
      </c>
    </row>
    <row r="70" spans="1:16" ht="25.5" x14ac:dyDescent="0.25">
      <c r="A70" s="10" t="s">
        <v>29</v>
      </c>
      <c r="B70" s="43" t="s">
        <v>73</v>
      </c>
      <c r="C70" s="61"/>
      <c r="D70" s="61"/>
      <c r="E70" s="61"/>
      <c r="F70" s="49">
        <f t="shared" si="35"/>
        <v>126</v>
      </c>
      <c r="G70" s="51">
        <v>25</v>
      </c>
      <c r="H70" s="51">
        <v>25</v>
      </c>
      <c r="I70" s="51">
        <v>6</v>
      </c>
      <c r="J70" s="51">
        <v>7</v>
      </c>
      <c r="K70" s="51">
        <v>8</v>
      </c>
      <c r="L70" s="51">
        <v>9</v>
      </c>
      <c r="M70" s="51">
        <v>10</v>
      </c>
      <c r="N70" s="51">
        <v>11</v>
      </c>
      <c r="O70" s="51">
        <v>12</v>
      </c>
      <c r="P70" s="51">
        <v>13</v>
      </c>
    </row>
    <row r="71" spans="1:16" ht="51" x14ac:dyDescent="0.25">
      <c r="A71" s="10" t="s">
        <v>74</v>
      </c>
      <c r="B71" s="44" t="s">
        <v>75</v>
      </c>
      <c r="C71" s="61"/>
      <c r="D71" s="61"/>
      <c r="E71" s="61"/>
      <c r="F71" s="49">
        <f t="shared" si="35"/>
        <v>239</v>
      </c>
      <c r="G71" s="51">
        <v>10</v>
      </c>
      <c r="H71" s="51">
        <v>10</v>
      </c>
      <c r="I71" s="51">
        <v>10</v>
      </c>
      <c r="J71" s="51">
        <v>15</v>
      </c>
      <c r="K71" s="51">
        <v>20</v>
      </c>
      <c r="L71" s="51">
        <v>24</v>
      </c>
      <c r="M71" s="51">
        <v>30</v>
      </c>
      <c r="N71" s="51">
        <v>35</v>
      </c>
      <c r="O71" s="51">
        <v>40</v>
      </c>
      <c r="P71" s="51">
        <v>45</v>
      </c>
    </row>
    <row r="72" spans="1:16" ht="76.5" x14ac:dyDescent="0.25">
      <c r="A72" s="10" t="s">
        <v>76</v>
      </c>
      <c r="B72" s="44" t="s">
        <v>77</v>
      </c>
      <c r="C72" s="61"/>
      <c r="D72" s="61"/>
      <c r="E72" s="61"/>
      <c r="F72" s="49">
        <f t="shared" si="35"/>
        <v>249</v>
      </c>
      <c r="G72" s="51">
        <v>15</v>
      </c>
      <c r="H72" s="51">
        <v>15</v>
      </c>
      <c r="I72" s="51">
        <v>10</v>
      </c>
      <c r="J72" s="51">
        <v>15</v>
      </c>
      <c r="K72" s="51">
        <v>20</v>
      </c>
      <c r="L72" s="51">
        <v>24</v>
      </c>
      <c r="M72" s="51">
        <v>30</v>
      </c>
      <c r="N72" s="51">
        <v>35</v>
      </c>
      <c r="O72" s="51">
        <v>40</v>
      </c>
      <c r="P72" s="51">
        <v>45</v>
      </c>
    </row>
    <row r="73" spans="1:16" ht="153" x14ac:dyDescent="0.25">
      <c r="A73" s="10" t="s">
        <v>78</v>
      </c>
      <c r="B73" s="44" t="s">
        <v>79</v>
      </c>
      <c r="C73" s="61"/>
      <c r="D73" s="61"/>
      <c r="E73" s="61"/>
      <c r="F73" s="49">
        <f t="shared" si="35"/>
        <v>1630</v>
      </c>
      <c r="G73" s="51">
        <v>70</v>
      </c>
      <c r="H73" s="51">
        <v>70</v>
      </c>
      <c r="I73" s="51">
        <v>300</v>
      </c>
      <c r="J73" s="51">
        <v>155</v>
      </c>
      <c r="K73" s="51">
        <v>160</v>
      </c>
      <c r="L73" s="51">
        <v>165</v>
      </c>
      <c r="M73" s="51">
        <v>170</v>
      </c>
      <c r="N73" s="51">
        <v>175</v>
      </c>
      <c r="O73" s="51">
        <v>180</v>
      </c>
      <c r="P73" s="51">
        <v>185</v>
      </c>
    </row>
    <row r="74" spans="1:16" ht="153" x14ac:dyDescent="0.25">
      <c r="A74" s="10" t="s">
        <v>80</v>
      </c>
      <c r="B74" s="44" t="s">
        <v>81</v>
      </c>
      <c r="C74" s="61"/>
      <c r="D74" s="61"/>
      <c r="E74" s="61"/>
      <c r="F74" s="49">
        <f t="shared" si="35"/>
        <v>530</v>
      </c>
      <c r="G74" s="51">
        <v>10</v>
      </c>
      <c r="H74" s="51">
        <v>10</v>
      </c>
      <c r="I74" s="51">
        <v>53</v>
      </c>
      <c r="J74" s="51">
        <v>55</v>
      </c>
      <c r="K74" s="51">
        <v>60</v>
      </c>
      <c r="L74" s="51">
        <v>63</v>
      </c>
      <c r="M74" s="51">
        <v>65</v>
      </c>
      <c r="N74" s="51">
        <v>68</v>
      </c>
      <c r="O74" s="51">
        <v>71</v>
      </c>
      <c r="P74" s="51">
        <v>75</v>
      </c>
    </row>
    <row r="75" spans="1:16" ht="102" x14ac:dyDescent="0.25">
      <c r="A75" s="10" t="s">
        <v>82</v>
      </c>
      <c r="B75" s="44" t="s">
        <v>83</v>
      </c>
      <c r="C75" s="61"/>
      <c r="D75" s="61"/>
      <c r="E75" s="61"/>
      <c r="F75" s="49">
        <f t="shared" si="35"/>
        <v>140</v>
      </c>
      <c r="G75" s="51">
        <v>10</v>
      </c>
      <c r="H75" s="51">
        <v>10</v>
      </c>
      <c r="I75" s="51">
        <v>15</v>
      </c>
      <c r="J75" s="51">
        <v>15</v>
      </c>
      <c r="K75" s="51">
        <v>15</v>
      </c>
      <c r="L75" s="51">
        <v>15</v>
      </c>
      <c r="M75" s="51">
        <v>15</v>
      </c>
      <c r="N75" s="51">
        <v>15</v>
      </c>
      <c r="O75" s="51">
        <v>15</v>
      </c>
      <c r="P75" s="51">
        <v>15</v>
      </c>
    </row>
    <row r="76" spans="1:16" ht="140.25" x14ac:dyDescent="0.25">
      <c r="A76" s="10" t="s">
        <v>84</v>
      </c>
      <c r="B76" s="44" t="s">
        <v>85</v>
      </c>
      <c r="C76" s="61"/>
      <c r="D76" s="61"/>
      <c r="E76" s="61"/>
      <c r="F76" s="49">
        <f t="shared" si="35"/>
        <v>1180</v>
      </c>
      <c r="G76" s="51">
        <v>50</v>
      </c>
      <c r="H76" s="51">
        <v>50</v>
      </c>
      <c r="I76" s="51">
        <v>100</v>
      </c>
      <c r="J76" s="51">
        <v>110</v>
      </c>
      <c r="K76" s="51">
        <v>120</v>
      </c>
      <c r="L76" s="51">
        <v>130</v>
      </c>
      <c r="M76" s="51">
        <v>140</v>
      </c>
      <c r="N76" s="51">
        <v>150</v>
      </c>
      <c r="O76" s="51">
        <v>160</v>
      </c>
      <c r="P76" s="51">
        <v>170</v>
      </c>
    </row>
    <row r="77" spans="1:16" ht="15.75" customHeight="1" x14ac:dyDescent="0.25">
      <c r="A77" s="63" t="s">
        <v>18</v>
      </c>
      <c r="B77" s="63"/>
      <c r="C77" s="63"/>
      <c r="D77" s="63"/>
      <c r="E77" s="5" t="s">
        <v>32</v>
      </c>
      <c r="F77" s="49">
        <f t="shared" si="35"/>
        <v>5240</v>
      </c>
      <c r="G77" s="49">
        <f t="shared" ref="G77:M77" si="42">G66</f>
        <v>200</v>
      </c>
      <c r="H77" s="49">
        <f t="shared" si="42"/>
        <v>200</v>
      </c>
      <c r="I77" s="49">
        <f t="shared" si="42"/>
        <v>500</v>
      </c>
      <c r="J77" s="49">
        <f t="shared" si="42"/>
        <v>529</v>
      </c>
      <c r="K77" s="49">
        <f t="shared" si="42"/>
        <v>561</v>
      </c>
      <c r="L77" s="49">
        <f t="shared" si="42"/>
        <v>589</v>
      </c>
      <c r="M77" s="49">
        <f t="shared" si="42"/>
        <v>620</v>
      </c>
      <c r="N77" s="49">
        <f t="shared" ref="N77:P77" si="43">N66</f>
        <v>650</v>
      </c>
      <c r="O77" s="49">
        <f t="shared" si="43"/>
        <v>680</v>
      </c>
      <c r="P77" s="49">
        <f t="shared" si="43"/>
        <v>711</v>
      </c>
    </row>
    <row r="78" spans="1:16" ht="25.5" customHeight="1" x14ac:dyDescent="0.25">
      <c r="A78" s="63"/>
      <c r="B78" s="63"/>
      <c r="C78" s="63"/>
      <c r="D78" s="63"/>
      <c r="E78" s="10" t="s">
        <v>24</v>
      </c>
      <c r="F78" s="49">
        <f t="shared" si="35"/>
        <v>4190</v>
      </c>
      <c r="G78" s="51">
        <f t="shared" ref="G78:M78" si="44">G68</f>
        <v>200</v>
      </c>
      <c r="H78" s="51">
        <f t="shared" si="44"/>
        <v>200</v>
      </c>
      <c r="I78" s="51">
        <f t="shared" si="44"/>
        <v>500</v>
      </c>
      <c r="J78" s="51">
        <f t="shared" si="44"/>
        <v>379</v>
      </c>
      <c r="K78" s="51">
        <f t="shared" si="44"/>
        <v>411</v>
      </c>
      <c r="L78" s="51">
        <f t="shared" si="44"/>
        <v>439</v>
      </c>
      <c r="M78" s="51">
        <f t="shared" si="44"/>
        <v>470</v>
      </c>
      <c r="N78" s="51">
        <f t="shared" ref="N78:P78" si="45">N68</f>
        <v>500</v>
      </c>
      <c r="O78" s="51">
        <f t="shared" si="45"/>
        <v>530</v>
      </c>
      <c r="P78" s="51">
        <f t="shared" si="45"/>
        <v>561</v>
      </c>
    </row>
    <row r="79" spans="1:16" ht="30.2" customHeight="1" x14ac:dyDescent="0.25">
      <c r="A79" s="63"/>
      <c r="B79" s="63"/>
      <c r="C79" s="63"/>
      <c r="D79" s="63"/>
      <c r="E79" s="10" t="s">
        <v>52</v>
      </c>
      <c r="F79" s="49">
        <f t="shared" si="35"/>
        <v>1050</v>
      </c>
      <c r="G79" s="51">
        <f t="shared" ref="G79:M79" si="46">G67</f>
        <v>0</v>
      </c>
      <c r="H79" s="51">
        <f t="shared" si="46"/>
        <v>0</v>
      </c>
      <c r="I79" s="51">
        <f t="shared" si="46"/>
        <v>0</v>
      </c>
      <c r="J79" s="51">
        <f t="shared" si="46"/>
        <v>150</v>
      </c>
      <c r="K79" s="51">
        <f t="shared" si="46"/>
        <v>150</v>
      </c>
      <c r="L79" s="51">
        <f t="shared" si="46"/>
        <v>150</v>
      </c>
      <c r="M79" s="51">
        <f t="shared" si="46"/>
        <v>150</v>
      </c>
      <c r="N79" s="51">
        <f t="shared" ref="N79:P79" si="47">N67</f>
        <v>150</v>
      </c>
      <c r="O79" s="51">
        <f t="shared" si="47"/>
        <v>150</v>
      </c>
      <c r="P79" s="51">
        <f t="shared" si="47"/>
        <v>150</v>
      </c>
    </row>
    <row r="80" spans="1:16" ht="21.2" customHeight="1" x14ac:dyDescent="0.3">
      <c r="A80" s="85" t="s">
        <v>53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7"/>
    </row>
    <row r="81" spans="1:16" ht="15" customHeight="1" x14ac:dyDescent="0.25">
      <c r="A81" s="120" t="s">
        <v>0</v>
      </c>
      <c r="B81" s="120" t="s">
        <v>1</v>
      </c>
      <c r="C81" s="121" t="s">
        <v>2</v>
      </c>
      <c r="D81" s="109" t="s">
        <v>5</v>
      </c>
      <c r="E81" s="109" t="s">
        <v>6</v>
      </c>
      <c r="F81" s="82" t="s">
        <v>4</v>
      </c>
      <c r="G81" s="83"/>
      <c r="H81" s="83"/>
      <c r="I81" s="83"/>
      <c r="J81" s="83"/>
      <c r="K81" s="83"/>
      <c r="L81" s="83"/>
      <c r="M81" s="83"/>
      <c r="N81" s="83"/>
      <c r="O81" s="83"/>
      <c r="P81" s="84"/>
    </row>
    <row r="82" spans="1:16" ht="21.75" customHeight="1" x14ac:dyDescent="0.25">
      <c r="A82" s="120"/>
      <c r="B82" s="120"/>
      <c r="C82" s="121"/>
      <c r="D82" s="110"/>
      <c r="E82" s="110"/>
      <c r="F82" s="39" t="s">
        <v>22</v>
      </c>
      <c r="G82" s="39">
        <v>2021</v>
      </c>
      <c r="H82" s="39">
        <v>2022</v>
      </c>
      <c r="I82" s="39">
        <v>2023</v>
      </c>
      <c r="J82" s="39">
        <v>2024</v>
      </c>
      <c r="K82" s="39">
        <v>2025</v>
      </c>
      <c r="L82" s="39">
        <v>2026</v>
      </c>
      <c r="M82" s="39">
        <v>2027</v>
      </c>
      <c r="N82" s="39">
        <v>2028</v>
      </c>
      <c r="O82" s="18">
        <v>2029</v>
      </c>
      <c r="P82" s="18">
        <v>2030</v>
      </c>
    </row>
    <row r="83" spans="1:16" x14ac:dyDescent="0.25">
      <c r="A83" s="45">
        <v>1</v>
      </c>
      <c r="B83" s="45">
        <v>2</v>
      </c>
      <c r="C83" s="45">
        <v>3</v>
      </c>
      <c r="D83" s="45">
        <v>4</v>
      </c>
      <c r="E83" s="45">
        <v>5</v>
      </c>
      <c r="F83" s="24">
        <v>6</v>
      </c>
      <c r="G83" s="24">
        <v>7</v>
      </c>
      <c r="H83" s="24">
        <v>8</v>
      </c>
      <c r="I83" s="24">
        <v>9</v>
      </c>
      <c r="J83" s="24">
        <v>10</v>
      </c>
      <c r="K83" s="24">
        <v>11</v>
      </c>
      <c r="L83" s="24">
        <v>12</v>
      </c>
      <c r="M83" s="24">
        <v>13</v>
      </c>
      <c r="N83" s="24">
        <v>14</v>
      </c>
      <c r="O83" s="19">
        <v>15</v>
      </c>
      <c r="P83" s="19">
        <v>16</v>
      </c>
    </row>
    <row r="84" spans="1:16" ht="30.75" customHeight="1" x14ac:dyDescent="0.25">
      <c r="A84" s="9" t="s">
        <v>8</v>
      </c>
      <c r="B84" s="71" t="s">
        <v>9</v>
      </c>
      <c r="C84" s="72"/>
      <c r="D84" s="73"/>
      <c r="E84" s="9" t="s">
        <v>10</v>
      </c>
      <c r="F84" s="49">
        <f t="shared" ref="F84:F103" si="48">SUM(G84:P84)</f>
        <v>6300</v>
      </c>
      <c r="G84" s="49">
        <f t="shared" ref="G84:P84" si="49">G85</f>
        <v>630</v>
      </c>
      <c r="H84" s="49">
        <f t="shared" si="49"/>
        <v>630</v>
      </c>
      <c r="I84" s="49">
        <f t="shared" si="49"/>
        <v>630</v>
      </c>
      <c r="J84" s="49">
        <f t="shared" si="49"/>
        <v>630</v>
      </c>
      <c r="K84" s="49">
        <f t="shared" si="49"/>
        <v>630</v>
      </c>
      <c r="L84" s="49">
        <f t="shared" si="49"/>
        <v>630</v>
      </c>
      <c r="M84" s="49">
        <f t="shared" si="49"/>
        <v>630</v>
      </c>
      <c r="N84" s="49">
        <f t="shared" si="49"/>
        <v>630</v>
      </c>
      <c r="O84" s="49">
        <f t="shared" si="49"/>
        <v>630</v>
      </c>
      <c r="P84" s="49">
        <f t="shared" si="49"/>
        <v>630</v>
      </c>
    </row>
    <row r="85" spans="1:16" ht="78" customHeight="1" x14ac:dyDescent="0.25">
      <c r="A85" s="10" t="s">
        <v>12</v>
      </c>
      <c r="B85" s="42" t="s">
        <v>7</v>
      </c>
      <c r="C85" s="10" t="s">
        <v>94</v>
      </c>
      <c r="D85" s="10" t="s">
        <v>103</v>
      </c>
      <c r="E85" s="10" t="s">
        <v>24</v>
      </c>
      <c r="F85" s="49">
        <f t="shared" si="48"/>
        <v>6300</v>
      </c>
      <c r="G85" s="51">
        <v>630</v>
      </c>
      <c r="H85" s="51">
        <v>630</v>
      </c>
      <c r="I85" s="51">
        <v>630</v>
      </c>
      <c r="J85" s="51">
        <v>630</v>
      </c>
      <c r="K85" s="51">
        <v>630</v>
      </c>
      <c r="L85" s="51">
        <v>630</v>
      </c>
      <c r="M85" s="51">
        <v>630</v>
      </c>
      <c r="N85" s="51">
        <v>630</v>
      </c>
      <c r="O85" s="51">
        <v>630</v>
      </c>
      <c r="P85" s="51">
        <v>630</v>
      </c>
    </row>
    <row r="86" spans="1:16" ht="30.2" customHeight="1" x14ac:dyDescent="0.25">
      <c r="A86" s="9" t="s">
        <v>11</v>
      </c>
      <c r="B86" s="71" t="s">
        <v>106</v>
      </c>
      <c r="C86" s="72"/>
      <c r="D86" s="73"/>
      <c r="E86" s="9" t="s">
        <v>10</v>
      </c>
      <c r="F86" s="49">
        <f t="shared" si="48"/>
        <v>7479</v>
      </c>
      <c r="G86" s="49">
        <f>G87</f>
        <v>657</v>
      </c>
      <c r="H86" s="49">
        <f t="shared" ref="H86:P86" si="50">H87</f>
        <v>657</v>
      </c>
      <c r="I86" s="49">
        <f t="shared" si="50"/>
        <v>657</v>
      </c>
      <c r="J86" s="49">
        <f t="shared" si="50"/>
        <v>761</v>
      </c>
      <c r="K86" s="49">
        <f t="shared" si="50"/>
        <v>773</v>
      </c>
      <c r="L86" s="49">
        <f t="shared" si="50"/>
        <v>780</v>
      </c>
      <c r="M86" s="49">
        <f t="shared" si="50"/>
        <v>787</v>
      </c>
      <c r="N86" s="49">
        <f t="shared" si="50"/>
        <v>794</v>
      </c>
      <c r="O86" s="49">
        <f t="shared" si="50"/>
        <v>801</v>
      </c>
      <c r="P86" s="49">
        <f t="shared" si="50"/>
        <v>812</v>
      </c>
    </row>
    <row r="87" spans="1:16" ht="37.5" customHeight="1" x14ac:dyDescent="0.25">
      <c r="A87" s="10" t="s">
        <v>13</v>
      </c>
      <c r="B87" s="46" t="s">
        <v>96</v>
      </c>
      <c r="C87" s="119" t="s">
        <v>94</v>
      </c>
      <c r="D87" s="119" t="s">
        <v>103</v>
      </c>
      <c r="E87" s="10" t="s">
        <v>19</v>
      </c>
      <c r="F87" s="49">
        <f t="shared" si="48"/>
        <v>7479</v>
      </c>
      <c r="G87" s="51">
        <f t="shared" ref="G87:P87" si="51">SUM(G88:G91)</f>
        <v>657</v>
      </c>
      <c r="H87" s="51">
        <f t="shared" si="51"/>
        <v>657</v>
      </c>
      <c r="I87" s="51">
        <v>657</v>
      </c>
      <c r="J87" s="51">
        <f t="shared" si="51"/>
        <v>761</v>
      </c>
      <c r="K87" s="51">
        <f t="shared" si="51"/>
        <v>773</v>
      </c>
      <c r="L87" s="51">
        <f t="shared" si="51"/>
        <v>780</v>
      </c>
      <c r="M87" s="51">
        <f t="shared" si="51"/>
        <v>787</v>
      </c>
      <c r="N87" s="51">
        <f t="shared" si="51"/>
        <v>794</v>
      </c>
      <c r="O87" s="51">
        <f t="shared" si="51"/>
        <v>801</v>
      </c>
      <c r="P87" s="51">
        <f t="shared" si="51"/>
        <v>812</v>
      </c>
    </row>
    <row r="88" spans="1:16" ht="25.5" x14ac:dyDescent="0.25">
      <c r="A88" s="10" t="s">
        <v>14</v>
      </c>
      <c r="B88" s="42" t="s">
        <v>3</v>
      </c>
      <c r="C88" s="119"/>
      <c r="D88" s="119"/>
      <c r="E88" s="60" t="s">
        <v>24</v>
      </c>
      <c r="F88" s="49">
        <f t="shared" si="48"/>
        <v>521</v>
      </c>
      <c r="G88" s="51">
        <v>45</v>
      </c>
      <c r="H88" s="51">
        <v>45</v>
      </c>
      <c r="I88" s="51">
        <v>47</v>
      </c>
      <c r="J88" s="51">
        <v>49</v>
      </c>
      <c r="K88" s="51">
        <v>51</v>
      </c>
      <c r="L88" s="51">
        <v>53</v>
      </c>
      <c r="M88" s="51">
        <v>55</v>
      </c>
      <c r="N88" s="51">
        <v>57</v>
      </c>
      <c r="O88" s="51">
        <v>59</v>
      </c>
      <c r="P88" s="51">
        <v>60</v>
      </c>
    </row>
    <row r="89" spans="1:16" ht="38.25" x14ac:dyDescent="0.25">
      <c r="A89" s="10" t="s">
        <v>15</v>
      </c>
      <c r="B89" s="42" t="s">
        <v>97</v>
      </c>
      <c r="C89" s="119"/>
      <c r="D89" s="119"/>
      <c r="E89" s="61"/>
      <c r="F89" s="49">
        <f t="shared" si="48"/>
        <v>3635</v>
      </c>
      <c r="G89" s="51">
        <v>355</v>
      </c>
      <c r="H89" s="51">
        <v>355</v>
      </c>
      <c r="I89" s="51">
        <v>265</v>
      </c>
      <c r="J89" s="51">
        <v>360</v>
      </c>
      <c r="K89" s="51">
        <v>370</v>
      </c>
      <c r="L89" s="51">
        <v>375</v>
      </c>
      <c r="M89" s="51">
        <v>380</v>
      </c>
      <c r="N89" s="51">
        <v>385</v>
      </c>
      <c r="O89" s="51">
        <v>390</v>
      </c>
      <c r="P89" s="51">
        <v>400</v>
      </c>
    </row>
    <row r="90" spans="1:16" ht="38.25" x14ac:dyDescent="0.25">
      <c r="A90" s="10" t="s">
        <v>16</v>
      </c>
      <c r="B90" s="42" t="s">
        <v>20</v>
      </c>
      <c r="C90" s="119"/>
      <c r="D90" s="119"/>
      <c r="E90" s="61"/>
      <c r="F90" s="49">
        <f t="shared" si="48"/>
        <v>56</v>
      </c>
      <c r="G90" s="51">
        <v>0</v>
      </c>
      <c r="H90" s="51">
        <v>7</v>
      </c>
      <c r="I90" s="51">
        <v>0</v>
      </c>
      <c r="J90" s="51">
        <v>7</v>
      </c>
      <c r="K90" s="51">
        <v>7</v>
      </c>
      <c r="L90" s="51">
        <v>7</v>
      </c>
      <c r="M90" s="51">
        <v>7</v>
      </c>
      <c r="N90" s="51">
        <v>7</v>
      </c>
      <c r="O90" s="51">
        <v>7</v>
      </c>
      <c r="P90" s="51">
        <v>7</v>
      </c>
    </row>
    <row r="91" spans="1:16" ht="51" x14ac:dyDescent="0.25">
      <c r="A91" s="10" t="s">
        <v>17</v>
      </c>
      <c r="B91" s="27" t="s">
        <v>95</v>
      </c>
      <c r="C91" s="119"/>
      <c r="D91" s="119"/>
      <c r="E91" s="62"/>
      <c r="F91" s="49">
        <f t="shared" si="48"/>
        <v>3267</v>
      </c>
      <c r="G91" s="51">
        <v>257</v>
      </c>
      <c r="H91" s="51">
        <v>250</v>
      </c>
      <c r="I91" s="51">
        <v>345</v>
      </c>
      <c r="J91" s="51">
        <v>345</v>
      </c>
      <c r="K91" s="51">
        <v>345</v>
      </c>
      <c r="L91" s="51">
        <v>345</v>
      </c>
      <c r="M91" s="51">
        <v>345</v>
      </c>
      <c r="N91" s="51">
        <v>345</v>
      </c>
      <c r="O91" s="51">
        <v>345</v>
      </c>
      <c r="P91" s="51">
        <v>345</v>
      </c>
    </row>
    <row r="92" spans="1:16" ht="25.5" x14ac:dyDescent="0.25">
      <c r="A92" s="9" t="s">
        <v>37</v>
      </c>
      <c r="B92" s="71" t="s">
        <v>86</v>
      </c>
      <c r="C92" s="72"/>
      <c r="D92" s="73"/>
      <c r="E92" s="9" t="s">
        <v>10</v>
      </c>
      <c r="F92" s="49">
        <f t="shared" si="48"/>
        <v>7880</v>
      </c>
      <c r="G92" s="49">
        <f>G93+G97</f>
        <v>620</v>
      </c>
      <c r="H92" s="49">
        <f t="shared" ref="H92:P92" si="52">H93+H97</f>
        <v>680</v>
      </c>
      <c r="I92" s="49">
        <f t="shared" si="52"/>
        <v>735</v>
      </c>
      <c r="J92" s="49">
        <f t="shared" si="52"/>
        <v>760</v>
      </c>
      <c r="K92" s="49">
        <f t="shared" si="52"/>
        <v>785</v>
      </c>
      <c r="L92" s="49">
        <f t="shared" si="52"/>
        <v>810</v>
      </c>
      <c r="M92" s="49">
        <f t="shared" si="52"/>
        <v>835</v>
      </c>
      <c r="N92" s="49">
        <f t="shared" si="52"/>
        <v>860</v>
      </c>
      <c r="O92" s="49">
        <f t="shared" si="52"/>
        <v>885</v>
      </c>
      <c r="P92" s="49">
        <f t="shared" si="52"/>
        <v>910</v>
      </c>
    </row>
    <row r="93" spans="1:16" ht="25.5" customHeight="1" x14ac:dyDescent="0.25">
      <c r="A93" s="10" t="s">
        <v>39</v>
      </c>
      <c r="B93" s="47" t="s">
        <v>87</v>
      </c>
      <c r="C93" s="48"/>
      <c r="D93" s="60" t="s">
        <v>105</v>
      </c>
      <c r="E93" s="10" t="s">
        <v>19</v>
      </c>
      <c r="F93" s="49">
        <f t="shared" si="48"/>
        <v>3440</v>
      </c>
      <c r="G93" s="49">
        <f t="shared" ref="G93:P93" si="53">SUM(G94:G96)</f>
        <v>200</v>
      </c>
      <c r="H93" s="49">
        <f t="shared" si="53"/>
        <v>260</v>
      </c>
      <c r="I93" s="49">
        <f t="shared" si="53"/>
        <v>285</v>
      </c>
      <c r="J93" s="49">
        <f t="shared" si="53"/>
        <v>310</v>
      </c>
      <c r="K93" s="49">
        <f t="shared" si="53"/>
        <v>335</v>
      </c>
      <c r="L93" s="49">
        <f t="shared" si="53"/>
        <v>360</v>
      </c>
      <c r="M93" s="49">
        <f t="shared" si="53"/>
        <v>385</v>
      </c>
      <c r="N93" s="49">
        <f t="shared" si="53"/>
        <v>410</v>
      </c>
      <c r="O93" s="49">
        <f t="shared" si="53"/>
        <v>435</v>
      </c>
      <c r="P93" s="49">
        <f t="shared" si="53"/>
        <v>460</v>
      </c>
    </row>
    <row r="94" spans="1:16" ht="25.5" x14ac:dyDescent="0.25">
      <c r="A94" s="10" t="s">
        <v>91</v>
      </c>
      <c r="B94" s="44" t="s">
        <v>88</v>
      </c>
      <c r="C94" s="10" t="s">
        <v>100</v>
      </c>
      <c r="D94" s="61"/>
      <c r="E94" s="60" t="s">
        <v>24</v>
      </c>
      <c r="F94" s="49">
        <f t="shared" si="48"/>
        <v>780</v>
      </c>
      <c r="G94" s="51">
        <v>60</v>
      </c>
      <c r="H94" s="51">
        <v>60</v>
      </c>
      <c r="I94" s="51">
        <v>65</v>
      </c>
      <c r="J94" s="51">
        <v>70</v>
      </c>
      <c r="K94" s="51">
        <v>75</v>
      </c>
      <c r="L94" s="51">
        <v>80</v>
      </c>
      <c r="M94" s="51">
        <v>85</v>
      </c>
      <c r="N94" s="51">
        <v>90</v>
      </c>
      <c r="O94" s="51">
        <v>95</v>
      </c>
      <c r="P94" s="51">
        <v>100</v>
      </c>
    </row>
    <row r="95" spans="1:16" ht="25.5" x14ac:dyDescent="0.25">
      <c r="A95" s="10" t="s">
        <v>92</v>
      </c>
      <c r="B95" s="44" t="s">
        <v>98</v>
      </c>
      <c r="C95" s="10" t="s">
        <v>94</v>
      </c>
      <c r="D95" s="61"/>
      <c r="E95" s="61"/>
      <c r="F95" s="49">
        <f t="shared" si="48"/>
        <v>1800</v>
      </c>
      <c r="G95" s="51">
        <v>90</v>
      </c>
      <c r="H95" s="51">
        <v>150</v>
      </c>
      <c r="I95" s="51">
        <v>160</v>
      </c>
      <c r="J95" s="51">
        <v>170</v>
      </c>
      <c r="K95" s="51">
        <v>180</v>
      </c>
      <c r="L95" s="51">
        <v>190</v>
      </c>
      <c r="M95" s="51">
        <v>200</v>
      </c>
      <c r="N95" s="51">
        <v>210</v>
      </c>
      <c r="O95" s="51">
        <v>220</v>
      </c>
      <c r="P95" s="51">
        <v>230</v>
      </c>
    </row>
    <row r="96" spans="1:16" ht="75.75" customHeight="1" x14ac:dyDescent="0.25">
      <c r="A96" s="10" t="s">
        <v>93</v>
      </c>
      <c r="B96" s="44" t="s">
        <v>89</v>
      </c>
      <c r="C96" s="10" t="s">
        <v>90</v>
      </c>
      <c r="D96" s="61"/>
      <c r="E96" s="61"/>
      <c r="F96" s="49">
        <f t="shared" si="48"/>
        <v>860</v>
      </c>
      <c r="G96" s="51">
        <v>50</v>
      </c>
      <c r="H96" s="51">
        <v>50</v>
      </c>
      <c r="I96" s="51">
        <v>60</v>
      </c>
      <c r="J96" s="51">
        <v>70</v>
      </c>
      <c r="K96" s="51">
        <v>80</v>
      </c>
      <c r="L96" s="51">
        <v>90</v>
      </c>
      <c r="M96" s="51">
        <v>100</v>
      </c>
      <c r="N96" s="51">
        <v>110</v>
      </c>
      <c r="O96" s="51">
        <v>120</v>
      </c>
      <c r="P96" s="51">
        <v>130</v>
      </c>
    </row>
    <row r="97" spans="1:16" ht="40.700000000000003" customHeight="1" x14ac:dyDescent="0.25">
      <c r="A97" s="10" t="s">
        <v>101</v>
      </c>
      <c r="B97" s="42" t="s">
        <v>99</v>
      </c>
      <c r="C97" s="10" t="s">
        <v>94</v>
      </c>
      <c r="D97" s="62"/>
      <c r="E97" s="62"/>
      <c r="F97" s="49">
        <f t="shared" si="48"/>
        <v>4440</v>
      </c>
      <c r="G97" s="49">
        <v>420</v>
      </c>
      <c r="H97" s="49">
        <v>420</v>
      </c>
      <c r="I97" s="49">
        <v>450</v>
      </c>
      <c r="J97" s="49">
        <v>450</v>
      </c>
      <c r="K97" s="49">
        <v>450</v>
      </c>
      <c r="L97" s="49">
        <v>450</v>
      </c>
      <c r="M97" s="49">
        <v>450</v>
      </c>
      <c r="N97" s="49">
        <v>450</v>
      </c>
      <c r="O97" s="49">
        <v>450</v>
      </c>
      <c r="P97" s="49">
        <v>450</v>
      </c>
    </row>
    <row r="98" spans="1:16" ht="15.75" x14ac:dyDescent="0.25">
      <c r="A98" s="70" t="s">
        <v>18</v>
      </c>
      <c r="B98" s="70"/>
      <c r="C98" s="70"/>
      <c r="D98" s="70"/>
      <c r="E98" s="1" t="s">
        <v>32</v>
      </c>
      <c r="F98" s="49">
        <f t="shared" si="48"/>
        <v>21659</v>
      </c>
      <c r="G98" s="49">
        <f>G84+G86+G92</f>
        <v>1907</v>
      </c>
      <c r="H98" s="49">
        <f t="shared" ref="H98:P98" si="54">H84+H86+H92</f>
        <v>1967</v>
      </c>
      <c r="I98" s="49">
        <f t="shared" si="54"/>
        <v>2022</v>
      </c>
      <c r="J98" s="50">
        <f t="shared" si="54"/>
        <v>2151</v>
      </c>
      <c r="K98" s="50">
        <f t="shared" si="54"/>
        <v>2188</v>
      </c>
      <c r="L98" s="50">
        <f t="shared" si="54"/>
        <v>2220</v>
      </c>
      <c r="M98" s="50">
        <f t="shared" si="54"/>
        <v>2252</v>
      </c>
      <c r="N98" s="50">
        <f t="shared" si="54"/>
        <v>2284</v>
      </c>
      <c r="O98" s="50">
        <f t="shared" si="54"/>
        <v>2316</v>
      </c>
      <c r="P98" s="50">
        <f t="shared" si="54"/>
        <v>2352</v>
      </c>
    </row>
    <row r="99" spans="1:16" ht="15.75" x14ac:dyDescent="0.25">
      <c r="A99" s="70"/>
      <c r="B99" s="70"/>
      <c r="C99" s="70"/>
      <c r="D99" s="70"/>
      <c r="E99" s="2" t="s">
        <v>24</v>
      </c>
      <c r="F99" s="49">
        <f t="shared" si="48"/>
        <v>21659</v>
      </c>
      <c r="G99" s="51">
        <f>G92+G86+G84</f>
        <v>1907</v>
      </c>
      <c r="H99" s="51">
        <f t="shared" ref="H99:P99" si="55">H92+H86+H84</f>
        <v>1967</v>
      </c>
      <c r="I99" s="51">
        <f t="shared" si="55"/>
        <v>2022</v>
      </c>
      <c r="J99" s="55">
        <f t="shared" si="55"/>
        <v>2151</v>
      </c>
      <c r="K99" s="55">
        <f t="shared" si="55"/>
        <v>2188</v>
      </c>
      <c r="L99" s="55">
        <f t="shared" si="55"/>
        <v>2220</v>
      </c>
      <c r="M99" s="55">
        <f t="shared" si="55"/>
        <v>2252</v>
      </c>
      <c r="N99" s="55">
        <f t="shared" si="55"/>
        <v>2284</v>
      </c>
      <c r="O99" s="55">
        <f t="shared" si="55"/>
        <v>2316</v>
      </c>
      <c r="P99" s="55">
        <f t="shared" si="55"/>
        <v>2352</v>
      </c>
    </row>
    <row r="100" spans="1:16" ht="15.75" customHeight="1" x14ac:dyDescent="0.25">
      <c r="A100" s="70" t="s">
        <v>102</v>
      </c>
      <c r="B100" s="70"/>
      <c r="C100" s="70"/>
      <c r="D100" s="70"/>
      <c r="E100" s="1" t="s">
        <v>32</v>
      </c>
      <c r="F100" s="50">
        <f t="shared" si="48"/>
        <v>63107.32</v>
      </c>
      <c r="G100" s="49">
        <f>G98+G77+G59+G38+G25</f>
        <v>3075.6</v>
      </c>
      <c r="H100" s="49">
        <f t="shared" ref="H100:P100" si="56">H98+H77+H59+H38+H25</f>
        <v>3481.61</v>
      </c>
      <c r="I100" s="49">
        <f t="shared" si="56"/>
        <v>3896.11</v>
      </c>
      <c r="J100" s="50">
        <f t="shared" si="56"/>
        <v>6893</v>
      </c>
      <c r="K100" s="50">
        <f t="shared" si="56"/>
        <v>7097</v>
      </c>
      <c r="L100" s="50">
        <f t="shared" si="56"/>
        <v>7302</v>
      </c>
      <c r="M100" s="50">
        <f t="shared" si="56"/>
        <v>7470</v>
      </c>
      <c r="N100" s="50">
        <f t="shared" si="56"/>
        <v>7737</v>
      </c>
      <c r="O100" s="50">
        <f t="shared" si="56"/>
        <v>7954</v>
      </c>
      <c r="P100" s="50">
        <f t="shared" si="56"/>
        <v>8201</v>
      </c>
    </row>
    <row r="101" spans="1:16" ht="15.75" x14ac:dyDescent="0.25">
      <c r="A101" s="70"/>
      <c r="B101" s="70"/>
      <c r="C101" s="70"/>
      <c r="D101" s="70"/>
      <c r="E101" s="2" t="s">
        <v>24</v>
      </c>
      <c r="F101" s="50">
        <f t="shared" si="48"/>
        <v>44168.72</v>
      </c>
      <c r="G101" s="55">
        <f>G99+G78+G60+G39+G25</f>
        <v>2875.6</v>
      </c>
      <c r="H101" s="55">
        <f t="shared" ref="H101:P101" si="57">H99+H78+H60+H39+H25</f>
        <v>3013.81</v>
      </c>
      <c r="I101" s="55">
        <f t="shared" si="57"/>
        <v>3433.31</v>
      </c>
      <c r="J101" s="55">
        <f t="shared" si="57"/>
        <v>4349</v>
      </c>
      <c r="K101" s="55">
        <f t="shared" si="57"/>
        <v>4553</v>
      </c>
      <c r="L101" s="55">
        <f t="shared" si="57"/>
        <v>4758</v>
      </c>
      <c r="M101" s="55">
        <f t="shared" si="57"/>
        <v>4926</v>
      </c>
      <c r="N101" s="55">
        <f t="shared" si="57"/>
        <v>5193</v>
      </c>
      <c r="O101" s="55">
        <f t="shared" si="57"/>
        <v>5410</v>
      </c>
      <c r="P101" s="55">
        <f t="shared" si="57"/>
        <v>5657</v>
      </c>
    </row>
    <row r="102" spans="1:16" ht="25.5" x14ac:dyDescent="0.25">
      <c r="A102" s="70"/>
      <c r="B102" s="70"/>
      <c r="C102" s="70"/>
      <c r="D102" s="70"/>
      <c r="E102" s="2" t="s">
        <v>52</v>
      </c>
      <c r="F102" s="50">
        <f t="shared" si="48"/>
        <v>16946</v>
      </c>
      <c r="G102" s="55">
        <f>G79+G61+G41</f>
        <v>200</v>
      </c>
      <c r="H102" s="55">
        <f t="shared" ref="H102:P102" si="58">H79+H61+H41</f>
        <v>229.5</v>
      </c>
      <c r="I102" s="55">
        <f t="shared" si="58"/>
        <v>228.9</v>
      </c>
      <c r="J102" s="55">
        <f t="shared" si="58"/>
        <v>2326.8000000000002</v>
      </c>
      <c r="K102" s="55">
        <f t="shared" si="58"/>
        <v>2326.8000000000002</v>
      </c>
      <c r="L102" s="55">
        <f t="shared" si="58"/>
        <v>2326.8000000000002</v>
      </c>
      <c r="M102" s="55">
        <f t="shared" si="58"/>
        <v>2326.8000000000002</v>
      </c>
      <c r="N102" s="55">
        <f t="shared" si="58"/>
        <v>2326.8000000000002</v>
      </c>
      <c r="O102" s="55">
        <f t="shared" si="58"/>
        <v>2326.8000000000002</v>
      </c>
      <c r="P102" s="55">
        <f t="shared" si="58"/>
        <v>2326.8000000000002</v>
      </c>
    </row>
    <row r="103" spans="1:16" ht="25.5" x14ac:dyDescent="0.25">
      <c r="A103" s="70"/>
      <c r="B103" s="70"/>
      <c r="C103" s="70"/>
      <c r="D103" s="70"/>
      <c r="E103" s="10" t="s">
        <v>51</v>
      </c>
      <c r="F103" s="50">
        <f t="shared" si="48"/>
        <v>1992.6000000000004</v>
      </c>
      <c r="G103" s="56">
        <f>G40</f>
        <v>0</v>
      </c>
      <c r="H103" s="56">
        <f t="shared" ref="H103:P103" si="59">H40</f>
        <v>238.3</v>
      </c>
      <c r="I103" s="56">
        <f t="shared" si="59"/>
        <v>233.9</v>
      </c>
      <c r="J103" s="56">
        <f t="shared" si="59"/>
        <v>217.2</v>
      </c>
      <c r="K103" s="56">
        <f t="shared" si="59"/>
        <v>217.2</v>
      </c>
      <c r="L103" s="56">
        <f t="shared" si="59"/>
        <v>217.2</v>
      </c>
      <c r="M103" s="56">
        <f t="shared" si="59"/>
        <v>217.2</v>
      </c>
      <c r="N103" s="56">
        <f t="shared" si="59"/>
        <v>217.2</v>
      </c>
      <c r="O103" s="56">
        <f t="shared" si="59"/>
        <v>217.2</v>
      </c>
      <c r="P103" s="56">
        <f t="shared" si="59"/>
        <v>217.2</v>
      </c>
    </row>
    <row r="106" spans="1:16" x14ac:dyDescent="0.25">
      <c r="F106" s="122"/>
      <c r="G106" s="122"/>
      <c r="H106" s="122"/>
    </row>
  </sheetData>
  <mergeCells count="89">
    <mergeCell ref="F106:H106"/>
    <mergeCell ref="L3:P3"/>
    <mergeCell ref="L4:P4"/>
    <mergeCell ref="L2:P2"/>
    <mergeCell ref="L1:P1"/>
    <mergeCell ref="B84:D84"/>
    <mergeCell ref="B86:D86"/>
    <mergeCell ref="C87:C91"/>
    <mergeCell ref="D87:D91"/>
    <mergeCell ref="A81:A82"/>
    <mergeCell ref="B81:B82"/>
    <mergeCell ref="C81:C82"/>
    <mergeCell ref="D81:D82"/>
    <mergeCell ref="E81:E82"/>
    <mergeCell ref="A7:P7"/>
    <mergeCell ref="A25:E25"/>
    <mergeCell ref="B23:D23"/>
    <mergeCell ref="E19:E22"/>
    <mergeCell ref="B17:D17"/>
    <mergeCell ref="C14:C16"/>
    <mergeCell ref="B13:D13"/>
    <mergeCell ref="E10:E11"/>
    <mergeCell ref="D10:D11"/>
    <mergeCell ref="C10:C11"/>
    <mergeCell ref="B10:B11"/>
    <mergeCell ref="A10:A11"/>
    <mergeCell ref="A27:A28"/>
    <mergeCell ref="B27:B28"/>
    <mergeCell ref="C27:C28"/>
    <mergeCell ref="D27:D28"/>
    <mergeCell ref="E27:E28"/>
    <mergeCell ref="A38:D41"/>
    <mergeCell ref="B30:D30"/>
    <mergeCell ref="D31:D32"/>
    <mergeCell ref="E31:E32"/>
    <mergeCell ref="B33:D33"/>
    <mergeCell ref="A34:A37"/>
    <mergeCell ref="B34:B37"/>
    <mergeCell ref="C34:C37"/>
    <mergeCell ref="D34:D37"/>
    <mergeCell ref="A43:A44"/>
    <mergeCell ref="B43:B44"/>
    <mergeCell ref="C43:C44"/>
    <mergeCell ref="D43:D44"/>
    <mergeCell ref="E43:E44"/>
    <mergeCell ref="B57:D57"/>
    <mergeCell ref="A59:D61"/>
    <mergeCell ref="C55:C56"/>
    <mergeCell ref="B46:D46"/>
    <mergeCell ref="A47:A48"/>
    <mergeCell ref="D47:D48"/>
    <mergeCell ref="B49:D49"/>
    <mergeCell ref="A50:A52"/>
    <mergeCell ref="B50:B52"/>
    <mergeCell ref="D50:D53"/>
    <mergeCell ref="C50:C53"/>
    <mergeCell ref="C47:C48"/>
    <mergeCell ref="A98:D99"/>
    <mergeCell ref="A100:D103"/>
    <mergeCell ref="B92:D92"/>
    <mergeCell ref="A9:P9"/>
    <mergeCell ref="F10:P10"/>
    <mergeCell ref="F27:P27"/>
    <mergeCell ref="A26:P26"/>
    <mergeCell ref="F43:P43"/>
    <mergeCell ref="A42:P42"/>
    <mergeCell ref="F63:P63"/>
    <mergeCell ref="A62:P62"/>
    <mergeCell ref="F81:P81"/>
    <mergeCell ref="A80:P80"/>
    <mergeCell ref="B66:D66"/>
    <mergeCell ref="C67:C76"/>
    <mergeCell ref="D67:D76"/>
    <mergeCell ref="D14:D16"/>
    <mergeCell ref="C18:C22"/>
    <mergeCell ref="D18:D22"/>
    <mergeCell ref="D93:D97"/>
    <mergeCell ref="E94:E97"/>
    <mergeCell ref="E88:E91"/>
    <mergeCell ref="E69:E76"/>
    <mergeCell ref="A77:D79"/>
    <mergeCell ref="A63:A64"/>
    <mergeCell ref="B63:B64"/>
    <mergeCell ref="C63:C64"/>
    <mergeCell ref="D63:D64"/>
    <mergeCell ref="E63:E64"/>
    <mergeCell ref="B54:D54"/>
    <mergeCell ref="A55:A56"/>
    <mergeCell ref="D55:D56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2021-02-17T08:31:12Z</dcterms:modified>
</cp:coreProperties>
</file>