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приложение №2 к подпрограмме" sheetId="1" r:id="rId1"/>
    <sheet name="Лист3" sheetId="3" state="hidden" r:id="rId2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" i="1" l="1"/>
  <c r="G68" i="1" l="1"/>
  <c r="H68" i="1"/>
  <c r="I68" i="1"/>
  <c r="J68" i="1"/>
  <c r="F68" i="1"/>
  <c r="G67" i="1"/>
  <c r="H67" i="1"/>
  <c r="I67" i="1"/>
  <c r="F67" i="1"/>
  <c r="G65" i="1"/>
  <c r="H65" i="1"/>
  <c r="I65" i="1"/>
  <c r="G64" i="1"/>
  <c r="H64" i="1"/>
  <c r="I64" i="1"/>
  <c r="F65" i="1"/>
  <c r="F64" i="1"/>
  <c r="E54" i="1"/>
  <c r="E55" i="1"/>
  <c r="E57" i="1"/>
  <c r="E58" i="1"/>
  <c r="E60" i="1"/>
  <c r="E61" i="1"/>
  <c r="F37" i="1"/>
  <c r="H37" i="1"/>
  <c r="I37" i="1"/>
  <c r="J37" i="1"/>
  <c r="G37" i="1"/>
  <c r="G34" i="1"/>
  <c r="H34" i="1"/>
  <c r="I34" i="1"/>
  <c r="J34" i="1"/>
  <c r="F34" i="1"/>
  <c r="G15" i="1"/>
  <c r="H15" i="1"/>
  <c r="I15" i="1"/>
  <c r="J15" i="1"/>
  <c r="F15" i="1"/>
  <c r="H59" i="1" l="1"/>
  <c r="H66" i="1" l="1"/>
  <c r="H63" i="1" l="1"/>
  <c r="H69" i="1" s="1"/>
  <c r="H25" i="1"/>
  <c r="H18" i="1"/>
  <c r="H46" i="1" l="1"/>
  <c r="E47" i="1"/>
  <c r="E48" i="1"/>
  <c r="E15" i="1" l="1"/>
  <c r="E36" i="1" l="1"/>
  <c r="E35" i="1"/>
  <c r="E17" i="1"/>
  <c r="E16" i="1"/>
  <c r="F53" i="1"/>
  <c r="E34" i="1" l="1"/>
  <c r="E28" i="1"/>
  <c r="E27" i="1"/>
  <c r="E26" i="1"/>
  <c r="J21" i="1"/>
  <c r="I21" i="1"/>
  <c r="H21" i="1"/>
  <c r="G21" i="1"/>
  <c r="F21" i="1"/>
  <c r="J25" i="1"/>
  <c r="I25" i="1"/>
  <c r="G25" i="1"/>
  <c r="F25" i="1"/>
  <c r="J66" i="1" l="1"/>
  <c r="I66" i="1"/>
  <c r="G66" i="1"/>
  <c r="J63" i="1"/>
  <c r="J69" i="1" s="1"/>
  <c r="I63" i="1"/>
  <c r="G63" i="1"/>
  <c r="F59" i="1"/>
  <c r="E59" i="1" s="1"/>
  <c r="F56" i="1"/>
  <c r="J53" i="1"/>
  <c r="J62" i="1" s="1"/>
  <c r="I53" i="1"/>
  <c r="I62" i="1" s="1"/>
  <c r="H53" i="1"/>
  <c r="H62" i="1" s="1"/>
  <c r="G53" i="1"/>
  <c r="E50" i="1"/>
  <c r="E49" i="1"/>
  <c r="J46" i="1"/>
  <c r="I46" i="1"/>
  <c r="G46" i="1"/>
  <c r="F46" i="1"/>
  <c r="E45" i="1"/>
  <c r="E44" i="1"/>
  <c r="J43" i="1"/>
  <c r="I43" i="1"/>
  <c r="H43" i="1"/>
  <c r="G43" i="1"/>
  <c r="F43" i="1"/>
  <c r="E42" i="1"/>
  <c r="E41" i="1"/>
  <c r="J40" i="1"/>
  <c r="I40" i="1"/>
  <c r="H40" i="1"/>
  <c r="G40" i="1"/>
  <c r="F40" i="1"/>
  <c r="E39" i="1"/>
  <c r="E38" i="1"/>
  <c r="E31" i="1"/>
  <c r="E30" i="1"/>
  <c r="J29" i="1"/>
  <c r="I29" i="1"/>
  <c r="H29" i="1"/>
  <c r="H32" i="1" s="1"/>
  <c r="G29" i="1"/>
  <c r="F29" i="1"/>
  <c r="E25" i="1"/>
  <c r="E24" i="1"/>
  <c r="E23" i="1"/>
  <c r="E22" i="1"/>
  <c r="E20" i="1"/>
  <c r="E19" i="1"/>
  <c r="J18" i="1"/>
  <c r="I18" i="1"/>
  <c r="G18" i="1"/>
  <c r="F18" i="1"/>
  <c r="F32" i="1" l="1"/>
  <c r="G32" i="1"/>
  <c r="J32" i="1"/>
  <c r="F51" i="1"/>
  <c r="H51" i="1"/>
  <c r="J51" i="1"/>
  <c r="G62" i="1"/>
  <c r="E53" i="1"/>
  <c r="E56" i="1"/>
  <c r="F62" i="1"/>
  <c r="I32" i="1"/>
  <c r="G51" i="1"/>
  <c r="I51" i="1"/>
  <c r="E40" i="1"/>
  <c r="G69" i="1"/>
  <c r="E21" i="1"/>
  <c r="F66" i="1"/>
  <c r="E46" i="1"/>
  <c r="E37" i="1"/>
  <c r="E64" i="1"/>
  <c r="E43" i="1"/>
  <c r="E65" i="1"/>
  <c r="E68" i="1"/>
  <c r="E18" i="1"/>
  <c r="E29" i="1"/>
  <c r="E67" i="1"/>
  <c r="I69" i="1"/>
  <c r="E32" i="1" l="1"/>
  <c r="E62" i="1"/>
  <c r="E51" i="1"/>
  <c r="E66" i="1"/>
  <c r="E63" i="1"/>
  <c r="F63" i="1"/>
  <c r="F69" i="1" s="1"/>
  <c r="E69" i="1" l="1"/>
</calcChain>
</file>

<file path=xl/sharedStrings.xml><?xml version="1.0" encoding="utf-8"?>
<sst xmlns="http://schemas.openxmlformats.org/spreadsheetml/2006/main" count="247" uniqueCount="123">
  <si>
    <t xml:space="preserve">к муниципальной подпрограмме «Обеспечение  </t>
  </si>
  <si>
    <t>комфортными условиями проживания населения</t>
  </si>
  <si>
    <t>Омсукчанского городского округа на 2016-2020 годы»</t>
  </si>
  <si>
    <t xml:space="preserve">Перечень мероприятий </t>
  </si>
  <si>
    <t>населения Омсукчанского городского округа на 2016-2020 годы»</t>
  </si>
  <si>
    <t>№ п/п</t>
  </si>
  <si>
    <t>Источник финансирования</t>
  </si>
  <si>
    <t>Срок реализации</t>
  </si>
  <si>
    <t>Ожидаемый эффект от реализации мероприятия</t>
  </si>
  <si>
    <t>ВСЕГО</t>
  </si>
  <si>
    <t>2016 год</t>
  </si>
  <si>
    <t>2017 год</t>
  </si>
  <si>
    <t>2018 год</t>
  </si>
  <si>
    <t>2019 год</t>
  </si>
  <si>
    <t>2020 год</t>
  </si>
  <si>
    <t>2.</t>
  </si>
  <si>
    <t>Наружное освещение, иллюминация</t>
  </si>
  <si>
    <t>2.1.</t>
  </si>
  <si>
    <t>Приобретение и монтаж светотехнического оборудования (гирлянды и т.д.)</t>
  </si>
  <si>
    <t>Бюджет Омсукчанского городского округа</t>
  </si>
  <si>
    <t>увеличение травмобезопасности на улицах и безопасности дорожного движения</t>
  </si>
  <si>
    <t>п.Омсукчан</t>
  </si>
  <si>
    <t>п.Дукат</t>
  </si>
  <si>
    <t>Уличное освещение</t>
  </si>
  <si>
    <t>увеличение освещенности улиц поселения</t>
  </si>
  <si>
    <t>Приобретение опор освещения</t>
  </si>
  <si>
    <t>ИТОГО</t>
  </si>
  <si>
    <t>иные источники финансирования</t>
  </si>
  <si>
    <t>Замена опор освещени</t>
  </si>
  <si>
    <t>Приобретение энергосберегающих (светодиодных)ламп</t>
  </si>
  <si>
    <t>снижение затрат на потребление электроснабжения</t>
  </si>
  <si>
    <t xml:space="preserve">Благоустройство в дворовых территориях </t>
  </si>
  <si>
    <t>Приобретение и установка урн, скамеек в дворовых территориях, приобретение хоз инвентара для содержания дворовых территорий</t>
  </si>
  <si>
    <t>Благоустройство в дворовых территориях включает в себя внутри дворовые проезды, тротуары, озеленение, детские игровые площадки, места отдыха, площадки для сбора бытового мусора. Проведение данных мероприятий позволит повысить чувство ответственности и созидания со стороны населения, обезопасить нахождение детей на игровых площадках.</t>
  </si>
  <si>
    <t>Укладка на сыпучее основание бесшовного травмобезопасного покрытия «Сэндвич Гумибо» на детскую площадку в районе дома №5 по пр. Победы</t>
  </si>
  <si>
    <t>Прочие мероприятия по благоустройству территории поселений</t>
  </si>
  <si>
    <t>Дооборудование, содержание и покраска (детских площадок, стадионов т.п.)</t>
  </si>
  <si>
    <t>2016-2020</t>
  </si>
  <si>
    <t>улучшение экологической обстановки и создание среды, комфортной для проживания жителей поселений Омсукчанского городского округа;</t>
  </si>
  <si>
    <t>Бюджет Магаданской области</t>
  </si>
  <si>
    <t>Ямочный ремонт центральной дороги п.Омсукчан</t>
  </si>
  <si>
    <t>2016г.</t>
  </si>
  <si>
    <t>ИТОГО за счет иных источников финансирования:</t>
  </si>
  <si>
    <t>ИТОГО за счет средств местного бюджета:</t>
  </si>
  <si>
    <t xml:space="preserve">п. Омсукчан адреса </t>
  </si>
  <si>
    <t>Октябрьская 4-6</t>
  </si>
  <si>
    <t>Транспортная, д. 2</t>
  </si>
  <si>
    <t>Ленина 38</t>
  </si>
  <si>
    <t>Майская 12-12а</t>
  </si>
  <si>
    <t>Приложение №2</t>
  </si>
  <si>
    <t>установка оборудования для детских площадок</t>
  </si>
  <si>
    <t>Колличество</t>
  </si>
  <si>
    <t>Примечание</t>
  </si>
  <si>
    <t>Песочница</t>
  </si>
  <si>
    <t>ограждение</t>
  </si>
  <si>
    <t>Качеля на пружине Мотоцикл</t>
  </si>
  <si>
    <t>Качеля на стойкай (одинарная)</t>
  </si>
  <si>
    <t>балансир</t>
  </si>
  <si>
    <t>домик</t>
  </si>
  <si>
    <t xml:space="preserve">скамья </t>
  </si>
  <si>
    <t>урны</t>
  </si>
  <si>
    <t>Комсомольский 1,2</t>
  </si>
  <si>
    <t>песочница</t>
  </si>
  <si>
    <t>качеля на пружине Петушок</t>
  </si>
  <si>
    <t>Качалка балансир</t>
  </si>
  <si>
    <t xml:space="preserve">беседка </t>
  </si>
  <si>
    <t xml:space="preserve">песочница </t>
  </si>
  <si>
    <t>качеля на пружине Самолет</t>
  </si>
  <si>
    <t>карусель</t>
  </si>
  <si>
    <t>паровозик горка</t>
  </si>
  <si>
    <t>качеля на пружине</t>
  </si>
  <si>
    <t>скамейки</t>
  </si>
  <si>
    <t>игровой комплекс 5106</t>
  </si>
  <si>
    <t>Мира 12-14 дооборудовать</t>
  </si>
  <si>
    <t>Ленина 23 (дооборудовать)</t>
  </si>
  <si>
    <t>Мира 24</t>
  </si>
  <si>
    <t>Песочный дворик "Белоснежка"</t>
  </si>
  <si>
    <t>качеля на пружине "Кораблик"</t>
  </si>
  <si>
    <t>Качеля на стойкай (двойные)</t>
  </si>
  <si>
    <t>Ленина 34</t>
  </si>
  <si>
    <t>качеля на пружине "пчелка"</t>
  </si>
  <si>
    <t>п. Дукат № 19 по пр. Победы</t>
  </si>
  <si>
    <t>п. Дукат  № 29 по пр. Победы</t>
  </si>
  <si>
    <t>песочный дворик "Коралл"</t>
  </si>
  <si>
    <t>Детский игровой комплекс МИНИ</t>
  </si>
  <si>
    <t>качеля на пружине "Дельфин"</t>
  </si>
  <si>
    <t>п. Дукат № 17 по пр. Победы</t>
  </si>
  <si>
    <t>качеля на пружине "пароходик"</t>
  </si>
  <si>
    <t>машинка с горкой</t>
  </si>
  <si>
    <t>1.</t>
  </si>
  <si>
    <t>1.1.</t>
  </si>
  <si>
    <t>1.2.</t>
  </si>
  <si>
    <t>1.3.</t>
  </si>
  <si>
    <t>1.4.</t>
  </si>
  <si>
    <t>1.5.</t>
  </si>
  <si>
    <t>2.2.</t>
  </si>
  <si>
    <t>2.3.</t>
  </si>
  <si>
    <t>2.4.</t>
  </si>
  <si>
    <t>2.5.</t>
  </si>
  <si>
    <t>3.</t>
  </si>
  <si>
    <t>3.1.</t>
  </si>
  <si>
    <t>3.2.</t>
  </si>
  <si>
    <t>3.3.</t>
  </si>
  <si>
    <t xml:space="preserve">подпрограммы «Обеспечение комфортными условиями проживания </t>
  </si>
  <si>
    <t>Объем средств на реализацию подпрограммы, тыс.руб.</t>
  </si>
  <si>
    <t>Наименование мероприятия  подпрограммы</t>
  </si>
  <si>
    <t xml:space="preserve">Приобретение и установка детских игровых комплексов в дворовых территориях </t>
  </si>
  <si>
    <t>Бетонирование площадки у дома по пр.Победы №1 (подъезд №1,2)</t>
  </si>
  <si>
    <t>итого</t>
  </si>
  <si>
    <t>Ремонт и содержание центральной улицы</t>
  </si>
  <si>
    <t xml:space="preserve">бетонирование </t>
  </si>
  <si>
    <t>2016-2017</t>
  </si>
  <si>
    <t>2016-2018</t>
  </si>
  <si>
    <t>ИТОГО:</t>
  </si>
  <si>
    <t>2016-2019</t>
  </si>
  <si>
    <t xml:space="preserve">                             (тыс.руб.)</t>
  </si>
  <si>
    <t xml:space="preserve">    </t>
  </si>
  <si>
    <t xml:space="preserve">                             </t>
  </si>
  <si>
    <t xml:space="preserve">             к постановлению    </t>
  </si>
  <si>
    <t xml:space="preserve">           городского округа</t>
  </si>
  <si>
    <t xml:space="preserve">                                  от  08.02.2021г. № 80 </t>
  </si>
  <si>
    <t xml:space="preserve">                                                          администрации </t>
  </si>
  <si>
    <t xml:space="preserve">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</si>
</sst>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Border="1" applyAlignment="1">
      <alignment horizontal="justify" vertical="top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7" xfId="0" applyFill="1" applyBorder="1"/>
    <xf numFmtId="0" fontId="1" fillId="0" borderId="4" xfId="0" applyFont="1" applyBorder="1"/>
    <xf numFmtId="0" fontId="0" fillId="0" borderId="9" xfId="0" applyFill="1" applyBorder="1"/>
    <xf numFmtId="0" fontId="0" fillId="0" borderId="7" xfId="0" applyBorder="1"/>
    <xf numFmtId="0" fontId="1" fillId="0" borderId="4" xfId="0" applyFont="1" applyBorder="1" applyAlignment="1">
      <alignment wrapText="1"/>
    </xf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/>
    <xf numFmtId="0" fontId="8" fillId="0" borderId="1" xfId="0" applyFont="1" applyBorder="1" applyAlignment="1">
      <alignment horizontal="left" wrapText="1"/>
    </xf>
    <xf numFmtId="0" fontId="11" fillId="0" borderId="1" xfId="0" applyFont="1" applyFill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6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8" xfId="0" applyBorder="1"/>
    <xf numFmtId="0" fontId="4" fillId="0" borderId="0" xfId="0" applyFont="1" applyAlignment="1"/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>
      <selection activeCell="J1" sqref="J1:K1"/>
    </sheetView>
  </sheetViews>
  <sheetFormatPr defaultRowHeight="15" x14ac:dyDescent="0.25"/>
  <cols>
    <col min="1" max="1" width="6.7109375" customWidth="1"/>
    <col min="2" max="2" width="27.85546875" customWidth="1"/>
    <col min="3" max="3" width="20.7109375" customWidth="1"/>
    <col min="5" max="5" width="9.28515625" customWidth="1"/>
    <col min="11" max="11" width="22.140625" customWidth="1"/>
  </cols>
  <sheetData>
    <row r="1" spans="1:11" ht="15.75" customHeight="1" x14ac:dyDescent="0.25">
      <c r="G1" s="60"/>
      <c r="H1" s="60"/>
      <c r="I1" s="60"/>
      <c r="J1" s="66" t="s">
        <v>122</v>
      </c>
      <c r="K1" s="66"/>
    </row>
    <row r="2" spans="1:11" ht="16.5" customHeight="1" x14ac:dyDescent="0.3">
      <c r="A2" s="1"/>
      <c r="G2" s="63"/>
      <c r="H2" s="63"/>
      <c r="I2" s="63"/>
      <c r="J2" s="66" t="s">
        <v>118</v>
      </c>
      <c r="K2" s="66"/>
    </row>
    <row r="3" spans="1:11" ht="15.75" customHeight="1" x14ac:dyDescent="0.3">
      <c r="A3" s="1"/>
      <c r="G3" s="65" t="s">
        <v>121</v>
      </c>
      <c r="H3" s="65"/>
      <c r="I3" s="65"/>
      <c r="J3" s="65"/>
      <c r="K3" s="65"/>
    </row>
    <row r="4" spans="1:11" ht="15.75" customHeight="1" x14ac:dyDescent="0.3">
      <c r="A4" s="1"/>
      <c r="G4" s="63" t="s">
        <v>117</v>
      </c>
      <c r="H4" s="63" t="s">
        <v>116</v>
      </c>
      <c r="I4" s="63"/>
      <c r="J4" s="66" t="s">
        <v>119</v>
      </c>
      <c r="K4" s="66"/>
    </row>
    <row r="5" spans="1:11" ht="15" customHeight="1" x14ac:dyDescent="0.3">
      <c r="A5" s="2"/>
      <c r="G5" s="61"/>
      <c r="H5" s="61"/>
      <c r="I5" s="66" t="s">
        <v>120</v>
      </c>
      <c r="J5" s="66"/>
      <c r="K5" s="66"/>
    </row>
    <row r="6" spans="1:11" ht="18.75" x14ac:dyDescent="0.3">
      <c r="A6" s="57"/>
      <c r="G6" s="57"/>
      <c r="H6" s="57"/>
      <c r="I6" s="57"/>
      <c r="J6" s="58"/>
      <c r="K6" s="58"/>
    </row>
    <row r="7" spans="1:11" ht="18.75" x14ac:dyDescent="0.3">
      <c r="A7" s="90" t="s">
        <v>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8.75" x14ac:dyDescent="0.3">
      <c r="A8" s="90" t="s">
        <v>103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.75" x14ac:dyDescent="0.3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.7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 x14ac:dyDescent="0.3">
      <c r="A11" s="1"/>
      <c r="J11" s="64" t="s">
        <v>115</v>
      </c>
      <c r="K11" s="64"/>
    </row>
    <row r="12" spans="1:11" ht="15.75" x14ac:dyDescent="0.25">
      <c r="A12" s="89" t="s">
        <v>5</v>
      </c>
      <c r="B12" s="89" t="s">
        <v>105</v>
      </c>
      <c r="C12" s="89" t="s">
        <v>6</v>
      </c>
      <c r="D12" s="91" t="s">
        <v>7</v>
      </c>
      <c r="E12" s="89" t="s">
        <v>104</v>
      </c>
      <c r="F12" s="89"/>
      <c r="G12" s="89"/>
      <c r="H12" s="89"/>
      <c r="I12" s="89"/>
      <c r="J12" s="89"/>
      <c r="K12" s="89" t="s">
        <v>8</v>
      </c>
    </row>
    <row r="13" spans="1:11" ht="31.5" x14ac:dyDescent="0.25">
      <c r="A13" s="89"/>
      <c r="B13" s="89"/>
      <c r="C13" s="89"/>
      <c r="D13" s="92"/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89"/>
    </row>
    <row r="14" spans="1:11" x14ac:dyDescent="0.25">
      <c r="A14" s="43" t="s">
        <v>89</v>
      </c>
      <c r="B14" s="93" t="s">
        <v>16</v>
      </c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38.25" x14ac:dyDescent="0.25">
      <c r="A15" s="5" t="s">
        <v>90</v>
      </c>
      <c r="B15" s="6" t="s">
        <v>18</v>
      </c>
      <c r="C15" s="49" t="s">
        <v>108</v>
      </c>
      <c r="D15" s="70" t="s">
        <v>111</v>
      </c>
      <c r="E15" s="7">
        <f>SUM(F15:J15)</f>
        <v>500</v>
      </c>
      <c r="F15" s="8">
        <f>F16+F17</f>
        <v>250</v>
      </c>
      <c r="G15" s="8">
        <f t="shared" ref="G15:J15" si="0">G16+G17</f>
        <v>250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73" t="s">
        <v>20</v>
      </c>
    </row>
    <row r="16" spans="1:11" x14ac:dyDescent="0.25">
      <c r="A16" s="5"/>
      <c r="B16" s="9" t="s">
        <v>21</v>
      </c>
      <c r="C16" s="88" t="s">
        <v>19</v>
      </c>
      <c r="D16" s="71"/>
      <c r="E16" s="48">
        <f t="shared" ref="E16:E17" si="1">SUM(F16:J16)</f>
        <v>500</v>
      </c>
      <c r="F16" s="10">
        <v>250</v>
      </c>
      <c r="G16" s="10">
        <v>250</v>
      </c>
      <c r="H16" s="10">
        <v>0</v>
      </c>
      <c r="I16" s="10">
        <v>0</v>
      </c>
      <c r="J16" s="10">
        <v>0</v>
      </c>
      <c r="K16" s="74"/>
    </row>
    <row r="17" spans="1:11" x14ac:dyDescent="0.25">
      <c r="A17" s="5"/>
      <c r="B17" s="9" t="s">
        <v>22</v>
      </c>
      <c r="C17" s="88"/>
      <c r="D17" s="71"/>
      <c r="E17" s="48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74"/>
    </row>
    <row r="18" spans="1:11" ht="15" customHeight="1" x14ac:dyDescent="0.25">
      <c r="A18" s="11" t="s">
        <v>91</v>
      </c>
      <c r="B18" s="6" t="s">
        <v>23</v>
      </c>
      <c r="C18" s="49" t="s">
        <v>108</v>
      </c>
      <c r="D18" s="70" t="s">
        <v>37</v>
      </c>
      <c r="E18" s="7">
        <f t="shared" ref="E18:E20" si="2">SUM(F18:J18)</f>
        <v>8777.2999999999993</v>
      </c>
      <c r="F18" s="8">
        <f t="shared" ref="F18:J18" si="3">SUM(F19:F20)</f>
        <v>2109.3000000000002</v>
      </c>
      <c r="G18" s="8">
        <f>G19+G20</f>
        <v>2298.6</v>
      </c>
      <c r="H18" s="8">
        <f>SUM(H19:H20)</f>
        <v>2188.8000000000002</v>
      </c>
      <c r="I18" s="8">
        <f t="shared" si="3"/>
        <v>960.3</v>
      </c>
      <c r="J18" s="8">
        <f t="shared" si="3"/>
        <v>1220.3</v>
      </c>
      <c r="K18" s="73" t="s">
        <v>24</v>
      </c>
    </row>
    <row r="19" spans="1:11" x14ac:dyDescent="0.25">
      <c r="A19" s="5"/>
      <c r="B19" s="9" t="s">
        <v>21</v>
      </c>
      <c r="C19" s="70" t="s">
        <v>19</v>
      </c>
      <c r="D19" s="71"/>
      <c r="E19" s="7">
        <f t="shared" si="2"/>
        <v>7631.5999999999995</v>
      </c>
      <c r="F19" s="10">
        <v>1761.3</v>
      </c>
      <c r="G19" s="10">
        <v>1898.6</v>
      </c>
      <c r="H19" s="10">
        <v>2089.9</v>
      </c>
      <c r="I19" s="10">
        <v>919</v>
      </c>
      <c r="J19" s="10">
        <v>962.8</v>
      </c>
      <c r="K19" s="74"/>
    </row>
    <row r="20" spans="1:11" ht="19.5" customHeight="1" x14ac:dyDescent="0.25">
      <c r="A20" s="5"/>
      <c r="B20" s="9" t="s">
        <v>22</v>
      </c>
      <c r="C20" s="72"/>
      <c r="D20" s="72"/>
      <c r="E20" s="7">
        <f t="shared" si="2"/>
        <v>1145.6999999999998</v>
      </c>
      <c r="F20" s="10">
        <v>348</v>
      </c>
      <c r="G20" s="10">
        <v>400</v>
      </c>
      <c r="H20" s="10">
        <v>98.9</v>
      </c>
      <c r="I20" s="10">
        <v>41.3</v>
      </c>
      <c r="J20" s="10">
        <v>257.5</v>
      </c>
      <c r="K20" s="74"/>
    </row>
    <row r="21" spans="1:11" ht="15.75" x14ac:dyDescent="0.25">
      <c r="A21" s="11" t="s">
        <v>92</v>
      </c>
      <c r="B21" s="12" t="s">
        <v>25</v>
      </c>
      <c r="C21" s="49" t="s">
        <v>108</v>
      </c>
      <c r="D21" s="70"/>
      <c r="E21" s="7">
        <f>E22+E23+E24</f>
        <v>0</v>
      </c>
      <c r="F21" s="7">
        <f t="shared" ref="F21:J21" si="4">F22+F23+F24</f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4"/>
    </row>
    <row r="22" spans="1:11" ht="25.5" x14ac:dyDescent="0.25">
      <c r="A22" s="5"/>
      <c r="B22" s="9" t="s">
        <v>21</v>
      </c>
      <c r="C22" s="13" t="s">
        <v>27</v>
      </c>
      <c r="D22" s="71"/>
      <c r="E22" s="7">
        <f>F22</f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74"/>
    </row>
    <row r="23" spans="1:11" x14ac:dyDescent="0.25">
      <c r="A23" s="5"/>
      <c r="B23" s="9" t="s">
        <v>21</v>
      </c>
      <c r="C23" s="70" t="s">
        <v>19</v>
      </c>
      <c r="D23" s="71"/>
      <c r="E23" s="7">
        <f>F23</f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74"/>
    </row>
    <row r="24" spans="1:11" x14ac:dyDescent="0.25">
      <c r="A24" s="5"/>
      <c r="B24" s="9" t="s">
        <v>22</v>
      </c>
      <c r="C24" s="72"/>
      <c r="D24" s="72"/>
      <c r="E24" s="7">
        <f>SUM(F24:J24)</f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74"/>
    </row>
    <row r="25" spans="1:11" ht="15.75" x14ac:dyDescent="0.25">
      <c r="A25" s="11" t="s">
        <v>93</v>
      </c>
      <c r="B25" s="12" t="s">
        <v>28</v>
      </c>
      <c r="C25" s="49" t="s">
        <v>108</v>
      </c>
      <c r="D25" s="70" t="s">
        <v>112</v>
      </c>
      <c r="E25" s="7">
        <f>E26+E27+E28</f>
        <v>865.2</v>
      </c>
      <c r="F25" s="7">
        <f t="shared" ref="F25:J25" si="5">F26+F27+F28</f>
        <v>11</v>
      </c>
      <c r="G25" s="7">
        <f t="shared" si="5"/>
        <v>0</v>
      </c>
      <c r="H25" s="7">
        <f>H26+H27+H28</f>
        <v>854.2</v>
      </c>
      <c r="I25" s="7">
        <f t="shared" si="5"/>
        <v>0</v>
      </c>
      <c r="J25" s="7">
        <f t="shared" si="5"/>
        <v>0</v>
      </c>
      <c r="K25" s="74"/>
    </row>
    <row r="26" spans="1:11" ht="25.5" x14ac:dyDescent="0.25">
      <c r="A26" s="11"/>
      <c r="B26" s="9" t="s">
        <v>21</v>
      </c>
      <c r="C26" s="13" t="s">
        <v>27</v>
      </c>
      <c r="D26" s="71"/>
      <c r="E26" s="7">
        <f t="shared" ref="E26:E31" si="6">SUM(F26:J26)</f>
        <v>853</v>
      </c>
      <c r="F26" s="10">
        <v>0</v>
      </c>
      <c r="G26" s="10">
        <v>0</v>
      </c>
      <c r="H26" s="10">
        <v>853</v>
      </c>
      <c r="I26" s="10">
        <v>0</v>
      </c>
      <c r="J26" s="10">
        <v>0</v>
      </c>
      <c r="K26" s="74"/>
    </row>
    <row r="27" spans="1:11" x14ac:dyDescent="0.25">
      <c r="A27" s="11"/>
      <c r="B27" s="9" t="s">
        <v>21</v>
      </c>
      <c r="C27" s="70" t="s">
        <v>19</v>
      </c>
      <c r="D27" s="71"/>
      <c r="E27" s="7">
        <f t="shared" si="6"/>
        <v>5</v>
      </c>
      <c r="F27" s="10">
        <v>3.8</v>
      </c>
      <c r="G27" s="10">
        <v>0</v>
      </c>
      <c r="H27" s="10">
        <v>1.2</v>
      </c>
      <c r="I27" s="10">
        <v>0</v>
      </c>
      <c r="J27" s="10">
        <v>0</v>
      </c>
      <c r="K27" s="74"/>
    </row>
    <row r="28" spans="1:11" x14ac:dyDescent="0.25">
      <c r="A28" s="11"/>
      <c r="B28" s="9" t="s">
        <v>22</v>
      </c>
      <c r="C28" s="72"/>
      <c r="D28" s="72"/>
      <c r="E28" s="7">
        <f t="shared" si="6"/>
        <v>7.2</v>
      </c>
      <c r="F28" s="10">
        <v>7.2</v>
      </c>
      <c r="G28" s="10">
        <v>0</v>
      </c>
      <c r="H28" s="10">
        <v>0</v>
      </c>
      <c r="I28" s="10">
        <v>0</v>
      </c>
      <c r="J28" s="10">
        <v>0</v>
      </c>
      <c r="K28" s="75"/>
    </row>
    <row r="29" spans="1:11" ht="38.25" x14ac:dyDescent="0.25">
      <c r="A29" s="11" t="s">
        <v>94</v>
      </c>
      <c r="B29" s="6" t="s">
        <v>29</v>
      </c>
      <c r="C29" s="49" t="s">
        <v>108</v>
      </c>
      <c r="D29" s="70"/>
      <c r="E29" s="7">
        <f t="shared" si="6"/>
        <v>0</v>
      </c>
      <c r="F29" s="8">
        <f t="shared" ref="F29:J29" si="7">SUM(F30:F31)</f>
        <v>0</v>
      </c>
      <c r="G29" s="8">
        <f t="shared" si="7"/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  <c r="K29" s="73" t="s">
        <v>30</v>
      </c>
    </row>
    <row r="30" spans="1:11" ht="25.5" x14ac:dyDescent="0.25">
      <c r="A30" s="5"/>
      <c r="B30" s="9" t="s">
        <v>21</v>
      </c>
      <c r="C30" s="13" t="s">
        <v>27</v>
      </c>
      <c r="D30" s="71"/>
      <c r="E30" s="7">
        <f t="shared" si="6"/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74"/>
    </row>
    <row r="31" spans="1:11" ht="25.5" customHeight="1" x14ac:dyDescent="0.25">
      <c r="A31" s="5"/>
      <c r="B31" s="9" t="s">
        <v>21</v>
      </c>
      <c r="C31" s="13" t="s">
        <v>19</v>
      </c>
      <c r="D31" s="72"/>
      <c r="E31" s="7">
        <f t="shared" si="6"/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75"/>
    </row>
    <row r="32" spans="1:11" x14ac:dyDescent="0.25">
      <c r="A32" s="5"/>
      <c r="B32" s="77" t="s">
        <v>113</v>
      </c>
      <c r="C32" s="79"/>
      <c r="D32" s="14"/>
      <c r="E32" s="7">
        <f>E15+E18+E21+E25+E29</f>
        <v>10142.5</v>
      </c>
      <c r="F32" s="56">
        <f t="shared" ref="F32:J32" si="8">F15+F18+F21+F25+F29</f>
        <v>2370.3000000000002</v>
      </c>
      <c r="G32" s="56">
        <f t="shared" si="8"/>
        <v>2548.6</v>
      </c>
      <c r="H32" s="56">
        <f t="shared" si="8"/>
        <v>3043</v>
      </c>
      <c r="I32" s="56">
        <f t="shared" si="8"/>
        <v>960.3</v>
      </c>
      <c r="J32" s="56">
        <f t="shared" si="8"/>
        <v>1220.3</v>
      </c>
      <c r="K32" s="15"/>
    </row>
    <row r="33" spans="1:11" x14ac:dyDescent="0.25">
      <c r="A33" s="43" t="s">
        <v>15</v>
      </c>
      <c r="B33" s="77" t="s">
        <v>31</v>
      </c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63.75" x14ac:dyDescent="0.25">
      <c r="A34" s="5" t="s">
        <v>17</v>
      </c>
      <c r="B34" s="6" t="s">
        <v>32</v>
      </c>
      <c r="C34" s="50" t="s">
        <v>108</v>
      </c>
      <c r="D34" s="83">
        <v>2020</v>
      </c>
      <c r="E34" s="8">
        <f>E35+E36</f>
        <v>0</v>
      </c>
      <c r="F34" s="8">
        <f>F35+F36</f>
        <v>0</v>
      </c>
      <c r="G34" s="8">
        <f t="shared" ref="G34:J34" si="9">G35+G36</f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5" t="s">
        <v>33</v>
      </c>
    </row>
    <row r="35" spans="1:11" x14ac:dyDescent="0.25">
      <c r="A35" s="5"/>
      <c r="B35" s="9" t="s">
        <v>21</v>
      </c>
      <c r="C35" s="71" t="s">
        <v>19</v>
      </c>
      <c r="D35" s="84"/>
      <c r="E35" s="48">
        <f t="shared" ref="E35:E37" si="10">SUM(F35:J35)</f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86"/>
    </row>
    <row r="36" spans="1:11" x14ac:dyDescent="0.25">
      <c r="A36" s="5"/>
      <c r="B36" s="9" t="s">
        <v>22</v>
      </c>
      <c r="C36" s="71"/>
      <c r="D36" s="84"/>
      <c r="E36" s="48">
        <f t="shared" si="10"/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86"/>
    </row>
    <row r="37" spans="1:11" ht="38.25" x14ac:dyDescent="0.25">
      <c r="A37" s="5" t="s">
        <v>95</v>
      </c>
      <c r="B37" s="16" t="s">
        <v>106</v>
      </c>
      <c r="C37" s="49" t="s">
        <v>108</v>
      </c>
      <c r="D37" s="70" t="s">
        <v>114</v>
      </c>
      <c r="E37" s="7">
        <f t="shared" si="10"/>
        <v>746.8599999999999</v>
      </c>
      <c r="F37" s="56">
        <f t="shared" ref="F37:J37" si="11">SUM(F38:F39)</f>
        <v>111</v>
      </c>
      <c r="G37" s="7">
        <f>SUM(G38:G39)</f>
        <v>34.56</v>
      </c>
      <c r="H37" s="56">
        <f t="shared" si="11"/>
        <v>202.1</v>
      </c>
      <c r="I37" s="56">
        <f t="shared" si="11"/>
        <v>399.2</v>
      </c>
      <c r="J37" s="56">
        <f t="shared" si="11"/>
        <v>0</v>
      </c>
      <c r="K37" s="86"/>
    </row>
    <row r="38" spans="1:11" x14ac:dyDescent="0.25">
      <c r="A38" s="5"/>
      <c r="B38" s="9" t="s">
        <v>21</v>
      </c>
      <c r="C38" s="71" t="s">
        <v>19</v>
      </c>
      <c r="D38" s="71"/>
      <c r="E38" s="7">
        <f t="shared" ref="E38:E50" si="12">SUM(F38:J38)</f>
        <v>690.8599999999999</v>
      </c>
      <c r="F38" s="10">
        <v>55</v>
      </c>
      <c r="G38" s="10">
        <v>34.56</v>
      </c>
      <c r="H38" s="10">
        <v>202.1</v>
      </c>
      <c r="I38" s="10">
        <v>399.2</v>
      </c>
      <c r="J38" s="10">
        <v>0</v>
      </c>
      <c r="K38" s="86"/>
    </row>
    <row r="39" spans="1:11" x14ac:dyDescent="0.25">
      <c r="A39" s="5"/>
      <c r="B39" s="9" t="s">
        <v>22</v>
      </c>
      <c r="C39" s="72"/>
      <c r="D39" s="72"/>
      <c r="E39" s="7">
        <f t="shared" si="12"/>
        <v>56</v>
      </c>
      <c r="F39" s="10">
        <v>56</v>
      </c>
      <c r="G39" s="10">
        <v>0</v>
      </c>
      <c r="H39" s="10">
        <v>0</v>
      </c>
      <c r="I39" s="10">
        <v>0</v>
      </c>
      <c r="J39" s="10">
        <v>0</v>
      </c>
      <c r="K39" s="86"/>
    </row>
    <row r="40" spans="1:11" ht="66.75" customHeight="1" x14ac:dyDescent="0.25">
      <c r="A40" s="5" t="s">
        <v>96</v>
      </c>
      <c r="B40" s="6" t="s">
        <v>34</v>
      </c>
      <c r="C40" s="50" t="s">
        <v>108</v>
      </c>
      <c r="D40" s="67"/>
      <c r="E40" s="7">
        <f t="shared" si="12"/>
        <v>0</v>
      </c>
      <c r="F40" s="7">
        <f t="shared" ref="F40:J40" si="13">SUM(F41:F42)</f>
        <v>0</v>
      </c>
      <c r="G40" s="7">
        <f t="shared" si="13"/>
        <v>0</v>
      </c>
      <c r="H40" s="7">
        <f t="shared" si="13"/>
        <v>0</v>
      </c>
      <c r="I40" s="7">
        <f t="shared" si="13"/>
        <v>0</v>
      </c>
      <c r="J40" s="7">
        <f t="shared" si="13"/>
        <v>0</v>
      </c>
      <c r="K40" s="86"/>
    </row>
    <row r="41" spans="1:11" x14ac:dyDescent="0.25">
      <c r="A41" s="5"/>
      <c r="B41" s="9" t="s">
        <v>21</v>
      </c>
      <c r="C41" s="71" t="s">
        <v>19</v>
      </c>
      <c r="D41" s="68"/>
      <c r="E41" s="7">
        <f t="shared" si="12"/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86"/>
    </row>
    <row r="42" spans="1:11" x14ac:dyDescent="0.25">
      <c r="A42" s="5"/>
      <c r="B42" s="9" t="s">
        <v>22</v>
      </c>
      <c r="C42" s="72"/>
      <c r="D42" s="69"/>
      <c r="E42" s="7">
        <f t="shared" si="12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86"/>
    </row>
    <row r="43" spans="1:11" ht="28.5" customHeight="1" x14ac:dyDescent="0.25">
      <c r="A43" s="5" t="s">
        <v>97</v>
      </c>
      <c r="B43" s="6" t="s">
        <v>107</v>
      </c>
      <c r="C43" s="49" t="s">
        <v>108</v>
      </c>
      <c r="D43" s="67" t="s">
        <v>112</v>
      </c>
      <c r="E43" s="7">
        <f t="shared" si="12"/>
        <v>645</v>
      </c>
      <c r="F43" s="7">
        <f t="shared" ref="F43:J43" si="14">SUM(F44:F45)</f>
        <v>4</v>
      </c>
      <c r="G43" s="7">
        <f t="shared" si="14"/>
        <v>0</v>
      </c>
      <c r="H43" s="7">
        <f t="shared" si="14"/>
        <v>641</v>
      </c>
      <c r="I43" s="7">
        <f t="shared" si="14"/>
        <v>0</v>
      </c>
      <c r="J43" s="7">
        <f t="shared" si="14"/>
        <v>0</v>
      </c>
      <c r="K43" s="86"/>
    </row>
    <row r="44" spans="1:11" ht="25.5" x14ac:dyDescent="0.25">
      <c r="A44" s="5"/>
      <c r="B44" s="9" t="s">
        <v>22</v>
      </c>
      <c r="C44" s="13" t="s">
        <v>27</v>
      </c>
      <c r="D44" s="68"/>
      <c r="E44" s="7">
        <f t="shared" si="12"/>
        <v>0</v>
      </c>
      <c r="F44" s="7">
        <v>0</v>
      </c>
      <c r="G44" s="10">
        <v>0</v>
      </c>
      <c r="H44" s="10">
        <v>0</v>
      </c>
      <c r="I44" s="10">
        <v>0</v>
      </c>
      <c r="J44" s="10">
        <v>0</v>
      </c>
      <c r="K44" s="86"/>
    </row>
    <row r="45" spans="1:11" ht="29.25" customHeight="1" x14ac:dyDescent="0.25">
      <c r="A45" s="5"/>
      <c r="B45" s="9" t="s">
        <v>22</v>
      </c>
      <c r="C45" s="13" t="s">
        <v>19</v>
      </c>
      <c r="D45" s="69"/>
      <c r="E45" s="7">
        <f t="shared" si="12"/>
        <v>645</v>
      </c>
      <c r="F45" s="7">
        <v>4</v>
      </c>
      <c r="G45" s="10">
        <v>0</v>
      </c>
      <c r="H45" s="10">
        <v>641</v>
      </c>
      <c r="I45" s="10">
        <v>0</v>
      </c>
      <c r="J45" s="10">
        <v>0</v>
      </c>
      <c r="K45" s="86"/>
    </row>
    <row r="46" spans="1:11" ht="45.75" customHeight="1" x14ac:dyDescent="0.25">
      <c r="A46" s="5" t="s">
        <v>98</v>
      </c>
      <c r="B46" s="16" t="s">
        <v>109</v>
      </c>
      <c r="C46" s="50" t="s">
        <v>108</v>
      </c>
      <c r="D46" s="70" t="s">
        <v>114</v>
      </c>
      <c r="E46" s="7">
        <f t="shared" si="12"/>
        <v>3623.6</v>
      </c>
      <c r="F46" s="8">
        <f t="shared" ref="F46:J46" si="15">SUM(F49:F50)</f>
        <v>100</v>
      </c>
      <c r="G46" s="8">
        <f t="shared" si="15"/>
        <v>0</v>
      </c>
      <c r="H46" s="8">
        <f>SUM(H47:H50)</f>
        <v>3026.4</v>
      </c>
      <c r="I46" s="8">
        <f t="shared" si="15"/>
        <v>497.2</v>
      </c>
      <c r="J46" s="8">
        <f t="shared" si="15"/>
        <v>0</v>
      </c>
      <c r="K46" s="86"/>
    </row>
    <row r="47" spans="1:11" ht="23.25" customHeight="1" x14ac:dyDescent="0.25">
      <c r="A47" s="5"/>
      <c r="B47" s="9" t="s">
        <v>21</v>
      </c>
      <c r="C47" s="71" t="s">
        <v>27</v>
      </c>
      <c r="D47" s="71"/>
      <c r="E47" s="52">
        <f t="shared" ref="E47:E48" si="16">SUM(F47:J47)</f>
        <v>1317.9</v>
      </c>
      <c r="F47" s="10">
        <v>0</v>
      </c>
      <c r="G47" s="10">
        <v>0</v>
      </c>
      <c r="H47" s="10">
        <v>1317.9</v>
      </c>
      <c r="I47" s="10">
        <v>0</v>
      </c>
      <c r="J47" s="10">
        <v>0</v>
      </c>
      <c r="K47" s="86"/>
    </row>
    <row r="48" spans="1:11" ht="14.25" customHeight="1" x14ac:dyDescent="0.25">
      <c r="A48" s="5"/>
      <c r="B48" s="9" t="s">
        <v>22</v>
      </c>
      <c r="C48" s="72"/>
      <c r="D48" s="71"/>
      <c r="E48" s="52">
        <f t="shared" si="16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86"/>
    </row>
    <row r="49" spans="1:11" x14ac:dyDescent="0.25">
      <c r="A49" s="5"/>
      <c r="B49" s="9" t="s">
        <v>21</v>
      </c>
      <c r="C49" s="71" t="s">
        <v>19</v>
      </c>
      <c r="D49" s="71"/>
      <c r="E49" s="7">
        <f t="shared" si="12"/>
        <v>2305.6999999999998</v>
      </c>
      <c r="F49" s="10">
        <v>100</v>
      </c>
      <c r="G49" s="10">
        <v>0</v>
      </c>
      <c r="H49" s="10">
        <v>1708.5</v>
      </c>
      <c r="I49" s="10">
        <v>497.2</v>
      </c>
      <c r="J49" s="10">
        <v>0</v>
      </c>
      <c r="K49" s="86"/>
    </row>
    <row r="50" spans="1:11" x14ac:dyDescent="0.25">
      <c r="A50" s="5"/>
      <c r="B50" s="9" t="s">
        <v>22</v>
      </c>
      <c r="C50" s="72"/>
      <c r="D50" s="72"/>
      <c r="E50" s="7">
        <f t="shared" si="12"/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87"/>
    </row>
    <row r="51" spans="1:11" x14ac:dyDescent="0.25">
      <c r="A51" s="5"/>
      <c r="B51" s="77" t="s">
        <v>113</v>
      </c>
      <c r="C51" s="79"/>
      <c r="D51" s="54"/>
      <c r="E51" s="56">
        <f>E34+E37+E40+E43+E46</f>
        <v>5015.46</v>
      </c>
      <c r="F51" s="56">
        <f t="shared" ref="F51:J51" si="17">F34+F37+F40+F43+F46</f>
        <v>215</v>
      </c>
      <c r="G51" s="56">
        <f t="shared" si="17"/>
        <v>34.56</v>
      </c>
      <c r="H51" s="56">
        <f t="shared" si="17"/>
        <v>3869.5</v>
      </c>
      <c r="I51" s="56">
        <f t="shared" si="17"/>
        <v>896.4</v>
      </c>
      <c r="J51" s="56">
        <f t="shared" si="17"/>
        <v>0</v>
      </c>
      <c r="K51" s="55"/>
    </row>
    <row r="52" spans="1:11" x14ac:dyDescent="0.25">
      <c r="A52" s="43" t="s">
        <v>99</v>
      </c>
      <c r="B52" s="77" t="s">
        <v>35</v>
      </c>
      <c r="C52" s="78"/>
      <c r="D52" s="78"/>
      <c r="E52" s="78"/>
      <c r="F52" s="78"/>
      <c r="G52" s="78"/>
      <c r="H52" s="78"/>
      <c r="I52" s="78"/>
      <c r="J52" s="78"/>
      <c r="K52" s="79"/>
    </row>
    <row r="53" spans="1:11" ht="39.75" customHeight="1" x14ac:dyDescent="0.25">
      <c r="A53" s="5" t="s">
        <v>100</v>
      </c>
      <c r="B53" s="6" t="s">
        <v>36</v>
      </c>
      <c r="C53" s="50" t="s">
        <v>108</v>
      </c>
      <c r="D53" s="70" t="s">
        <v>37</v>
      </c>
      <c r="E53" s="7">
        <f>SUM(F53:J53)</f>
        <v>752</v>
      </c>
      <c r="F53" s="7">
        <f>F54+F55</f>
        <v>1.4</v>
      </c>
      <c r="G53" s="7">
        <f t="shared" ref="G53:J53" si="18">SUM(G54:G55)</f>
        <v>0</v>
      </c>
      <c r="H53" s="7">
        <f t="shared" si="18"/>
        <v>0</v>
      </c>
      <c r="I53" s="7">
        <f t="shared" si="18"/>
        <v>10</v>
      </c>
      <c r="J53" s="7">
        <f t="shared" si="18"/>
        <v>740.6</v>
      </c>
      <c r="K53" s="80" t="s">
        <v>38</v>
      </c>
    </row>
    <row r="54" spans="1:11" ht="25.5" x14ac:dyDescent="0.25">
      <c r="A54" s="5"/>
      <c r="B54" s="9" t="s">
        <v>22</v>
      </c>
      <c r="C54" s="53" t="s">
        <v>19</v>
      </c>
      <c r="D54" s="71"/>
      <c r="E54" s="56">
        <f t="shared" ref="E54:E61" si="19">SUM(F54:J54)</f>
        <v>11.4</v>
      </c>
      <c r="F54" s="10">
        <v>1.4</v>
      </c>
      <c r="G54" s="10">
        <v>0</v>
      </c>
      <c r="H54" s="10">
        <v>0</v>
      </c>
      <c r="I54" s="10">
        <v>10</v>
      </c>
      <c r="J54" s="10">
        <v>0</v>
      </c>
      <c r="K54" s="81"/>
    </row>
    <row r="55" spans="1:11" ht="25.5" x14ac:dyDescent="0.25">
      <c r="A55" s="5"/>
      <c r="B55" s="9" t="s">
        <v>21</v>
      </c>
      <c r="C55" s="59" t="s">
        <v>19</v>
      </c>
      <c r="D55" s="72"/>
      <c r="E55" s="56">
        <f t="shared" si="19"/>
        <v>740.6</v>
      </c>
      <c r="F55" s="10">
        <v>0</v>
      </c>
      <c r="G55" s="10">
        <v>0</v>
      </c>
      <c r="H55" s="10">
        <v>0</v>
      </c>
      <c r="I55" s="10">
        <v>0</v>
      </c>
      <c r="J55" s="10">
        <v>740.6</v>
      </c>
      <c r="K55" s="81"/>
    </row>
    <row r="56" spans="1:11" ht="25.5" x14ac:dyDescent="0.25">
      <c r="A56" s="5" t="s">
        <v>101</v>
      </c>
      <c r="B56" s="12" t="s">
        <v>40</v>
      </c>
      <c r="C56" s="50" t="s">
        <v>108</v>
      </c>
      <c r="D56" s="70" t="s">
        <v>41</v>
      </c>
      <c r="E56" s="56">
        <f t="shared" si="19"/>
        <v>439.4</v>
      </c>
      <c r="F56" s="7">
        <f>F57+F58</f>
        <v>439.4</v>
      </c>
      <c r="G56" s="7">
        <v>0</v>
      </c>
      <c r="H56" s="7">
        <v>0</v>
      </c>
      <c r="I56" s="7">
        <v>0</v>
      </c>
      <c r="J56" s="7">
        <v>0</v>
      </c>
      <c r="K56" s="81"/>
    </row>
    <row r="57" spans="1:11" ht="25.5" x14ac:dyDescent="0.25">
      <c r="A57" s="5"/>
      <c r="B57" s="9" t="s">
        <v>21</v>
      </c>
      <c r="C57" s="13" t="s">
        <v>19</v>
      </c>
      <c r="D57" s="71"/>
      <c r="E57" s="56">
        <f t="shared" si="19"/>
        <v>439.4</v>
      </c>
      <c r="F57" s="10">
        <v>439.4</v>
      </c>
      <c r="G57" s="10">
        <v>0</v>
      </c>
      <c r="H57" s="10">
        <v>0</v>
      </c>
      <c r="I57" s="10">
        <v>0</v>
      </c>
      <c r="J57" s="10">
        <v>0</v>
      </c>
      <c r="K57" s="81"/>
    </row>
    <row r="58" spans="1:11" ht="25.5" x14ac:dyDescent="0.25">
      <c r="A58" s="5"/>
      <c r="B58" s="9" t="s">
        <v>21</v>
      </c>
      <c r="C58" s="13" t="s">
        <v>27</v>
      </c>
      <c r="D58" s="72"/>
      <c r="E58" s="56">
        <f t="shared" si="19"/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81"/>
    </row>
    <row r="59" spans="1:11" ht="27" customHeight="1" x14ac:dyDescent="0.25">
      <c r="A59" s="5" t="s">
        <v>102</v>
      </c>
      <c r="B59" s="12" t="s">
        <v>110</v>
      </c>
      <c r="C59" s="50" t="s">
        <v>108</v>
      </c>
      <c r="D59" s="70" t="s">
        <v>41</v>
      </c>
      <c r="E59" s="56">
        <f t="shared" si="19"/>
        <v>3.3</v>
      </c>
      <c r="F59" s="7">
        <f>F60+F61</f>
        <v>3.3</v>
      </c>
      <c r="G59" s="7">
        <v>0</v>
      </c>
      <c r="H59" s="7">
        <f>H61</f>
        <v>0</v>
      </c>
      <c r="I59" s="7">
        <v>0</v>
      </c>
      <c r="J59" s="7">
        <v>0</v>
      </c>
      <c r="K59" s="81"/>
    </row>
    <row r="60" spans="1:11" ht="30" customHeight="1" x14ac:dyDescent="0.25">
      <c r="A60" s="5"/>
      <c r="B60" s="9" t="s">
        <v>21</v>
      </c>
      <c r="C60" s="13" t="s">
        <v>19</v>
      </c>
      <c r="D60" s="71"/>
      <c r="E60" s="56">
        <f t="shared" si="19"/>
        <v>3.3</v>
      </c>
      <c r="F60" s="10">
        <v>3.3</v>
      </c>
      <c r="G60" s="10">
        <v>0</v>
      </c>
      <c r="H60" s="10">
        <v>0</v>
      </c>
      <c r="I60" s="10">
        <v>0</v>
      </c>
      <c r="J60" s="10">
        <v>0</v>
      </c>
      <c r="K60" s="81"/>
    </row>
    <row r="61" spans="1:11" ht="25.5" x14ac:dyDescent="0.25">
      <c r="A61" s="5"/>
      <c r="B61" s="9" t="s">
        <v>21</v>
      </c>
      <c r="C61" s="13" t="s">
        <v>27</v>
      </c>
      <c r="D61" s="72"/>
      <c r="E61" s="56">
        <f t="shared" si="19"/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81"/>
    </row>
    <row r="62" spans="1:11" x14ac:dyDescent="0.25">
      <c r="A62" s="5"/>
      <c r="B62" s="77" t="s">
        <v>113</v>
      </c>
      <c r="C62" s="79"/>
      <c r="D62" s="54"/>
      <c r="E62" s="56">
        <f>E53+E56+E59</f>
        <v>1194.7</v>
      </c>
      <c r="F62" s="56">
        <f t="shared" ref="F62:J62" si="20">F53+F56+F59</f>
        <v>444.09999999999997</v>
      </c>
      <c r="G62" s="56">
        <f t="shared" si="20"/>
        <v>0</v>
      </c>
      <c r="H62" s="56">
        <f t="shared" si="20"/>
        <v>0</v>
      </c>
      <c r="I62" s="56">
        <f t="shared" si="20"/>
        <v>10</v>
      </c>
      <c r="J62" s="56">
        <f t="shared" si="20"/>
        <v>740.6</v>
      </c>
      <c r="K62" s="82"/>
    </row>
    <row r="63" spans="1:11" ht="26.25" customHeight="1" x14ac:dyDescent="0.25">
      <c r="A63" s="5"/>
      <c r="B63" s="17" t="s">
        <v>42</v>
      </c>
      <c r="C63" s="76" t="s">
        <v>39</v>
      </c>
      <c r="D63" s="13"/>
      <c r="E63" s="7">
        <f>E64+E65</f>
        <v>2170.9</v>
      </c>
      <c r="F63" s="7">
        <f>F64+F65</f>
        <v>0</v>
      </c>
      <c r="G63" s="7">
        <f>G64+G65</f>
        <v>0</v>
      </c>
      <c r="H63" s="7">
        <f>SUM(H64:H65)</f>
        <v>2170.9</v>
      </c>
      <c r="I63" s="7">
        <f t="shared" ref="I63:J63" si="21">SUM(I64:I65)</f>
        <v>0</v>
      </c>
      <c r="J63" s="7">
        <f t="shared" si="21"/>
        <v>0</v>
      </c>
      <c r="K63" s="7"/>
    </row>
    <row r="64" spans="1:11" x14ac:dyDescent="0.25">
      <c r="A64" s="5"/>
      <c r="B64" s="9" t="s">
        <v>21</v>
      </c>
      <c r="C64" s="76"/>
      <c r="D64" s="13"/>
      <c r="E64" s="7">
        <f>F64+G64+H64+I64+J64</f>
        <v>2170.9</v>
      </c>
      <c r="F64" s="10">
        <f>F22+F30+F47+F58+F61+F26</f>
        <v>0</v>
      </c>
      <c r="G64" s="10">
        <f t="shared" ref="G64:I64" si="22">G22+G30+G47+G58+G61+G26</f>
        <v>0</v>
      </c>
      <c r="H64" s="10">
        <f t="shared" si="22"/>
        <v>2170.9</v>
      </c>
      <c r="I64" s="10">
        <f t="shared" si="22"/>
        <v>0</v>
      </c>
      <c r="J64" s="10">
        <v>0</v>
      </c>
      <c r="K64" s="10"/>
    </row>
    <row r="65" spans="1:11" x14ac:dyDescent="0.25">
      <c r="A65" s="5"/>
      <c r="B65" s="9" t="s">
        <v>22</v>
      </c>
      <c r="C65" s="76"/>
      <c r="D65" s="13"/>
      <c r="E65" s="7">
        <f>F65+G65+H65+I65+J65</f>
        <v>0</v>
      </c>
      <c r="F65" s="10">
        <f>F44+F55</f>
        <v>0</v>
      </c>
      <c r="G65" s="10">
        <f t="shared" ref="G65:I65" si="23">G44+G55</f>
        <v>0</v>
      </c>
      <c r="H65" s="10">
        <f t="shared" si="23"/>
        <v>0</v>
      </c>
      <c r="I65" s="10">
        <f t="shared" si="23"/>
        <v>0</v>
      </c>
      <c r="J65" s="10">
        <v>0</v>
      </c>
      <c r="K65" s="10"/>
    </row>
    <row r="66" spans="1:11" ht="25.5" x14ac:dyDescent="0.25">
      <c r="A66" s="5"/>
      <c r="B66" s="17" t="s">
        <v>43</v>
      </c>
      <c r="C66" s="76" t="s">
        <v>19</v>
      </c>
      <c r="D66" s="13"/>
      <c r="E66" s="7">
        <f>E67+E68</f>
        <v>14181.759999999998</v>
      </c>
      <c r="F66" s="7">
        <f>F67+F68</f>
        <v>3029.4</v>
      </c>
      <c r="G66" s="7">
        <f>G67+G68</f>
        <v>2583.16</v>
      </c>
      <c r="H66" s="7">
        <f>H67+H68</f>
        <v>4741.5999999999995</v>
      </c>
      <c r="I66" s="7">
        <f t="shared" ref="I66:J66" si="24">I67+I68</f>
        <v>1866.7</v>
      </c>
      <c r="J66" s="51">
        <f t="shared" si="24"/>
        <v>1960.9</v>
      </c>
      <c r="K66" s="7"/>
    </row>
    <row r="67" spans="1:11" x14ac:dyDescent="0.25">
      <c r="A67" s="5"/>
      <c r="B67" s="9" t="s">
        <v>21</v>
      </c>
      <c r="C67" s="76"/>
      <c r="D67" s="13"/>
      <c r="E67" s="7">
        <f>F67+G67+H67+I67+J67</f>
        <v>12316.46</v>
      </c>
      <c r="F67" s="10">
        <f>F19+F23+F27+F31+F38+F41+F49+F57+F60+F16</f>
        <v>2612.8000000000002</v>
      </c>
      <c r="G67" s="10">
        <f t="shared" ref="G67:I67" si="25">G19+G23+G27+G31+G38+G41+G49+G57+G60+G16</f>
        <v>2183.16</v>
      </c>
      <c r="H67" s="10">
        <f t="shared" si="25"/>
        <v>4001.7</v>
      </c>
      <c r="I67" s="10">
        <f t="shared" si="25"/>
        <v>1815.4</v>
      </c>
      <c r="J67" s="10">
        <f>J19+J23+J27+J31+J38+J41+J49+J57+J60+J16+J35+J55</f>
        <v>1703.4</v>
      </c>
      <c r="K67" s="10"/>
    </row>
    <row r="68" spans="1:11" x14ac:dyDescent="0.25">
      <c r="A68" s="5"/>
      <c r="B68" s="9" t="s">
        <v>22</v>
      </c>
      <c r="C68" s="76"/>
      <c r="D68" s="13"/>
      <c r="E68" s="7">
        <f>F68+G68+H68+I68+J68</f>
        <v>1865.3</v>
      </c>
      <c r="F68" s="10">
        <f>F20+F24+F28+F50+F39+F45+F54+F42+F36+F17</f>
        <v>416.59999999999997</v>
      </c>
      <c r="G68" s="10">
        <f t="shared" ref="G68:J68" si="26">G20+G24+G28+G50+G39+G45+G54+G42+G36+G17</f>
        <v>400</v>
      </c>
      <c r="H68" s="10">
        <f t="shared" si="26"/>
        <v>739.9</v>
      </c>
      <c r="I68" s="10">
        <f t="shared" si="26"/>
        <v>51.3</v>
      </c>
      <c r="J68" s="10">
        <f t="shared" si="26"/>
        <v>257.5</v>
      </c>
      <c r="K68" s="10"/>
    </row>
    <row r="69" spans="1:11" ht="15.75" x14ac:dyDescent="0.25">
      <c r="A69" s="18"/>
      <c r="B69" s="44" t="s">
        <v>26</v>
      </c>
      <c r="C69" s="45"/>
      <c r="D69" s="45"/>
      <c r="E69" s="46">
        <f t="shared" ref="E69:I69" si="27">E63+E66</f>
        <v>16352.659999999998</v>
      </c>
      <c r="F69" s="47">
        <f t="shared" si="27"/>
        <v>3029.4</v>
      </c>
      <c r="G69" s="46">
        <f t="shared" si="27"/>
        <v>2583.16</v>
      </c>
      <c r="H69" s="46">
        <f>H63+H66</f>
        <v>6912.5</v>
      </c>
      <c r="I69" s="46">
        <f t="shared" si="27"/>
        <v>1866.7</v>
      </c>
      <c r="J69" s="46">
        <f>J63+J66</f>
        <v>1960.9</v>
      </c>
      <c r="K69" s="18"/>
    </row>
    <row r="71" spans="1:11" x14ac:dyDescent="0.25">
      <c r="D71" s="62"/>
      <c r="E71" s="62"/>
      <c r="F71" s="62"/>
      <c r="G71" s="62"/>
    </row>
  </sheetData>
  <mergeCells count="50">
    <mergeCell ref="J1:K1"/>
    <mergeCell ref="B32:C32"/>
    <mergeCell ref="K12:K13"/>
    <mergeCell ref="A7:K7"/>
    <mergeCell ref="A8:K8"/>
    <mergeCell ref="A9:K9"/>
    <mergeCell ref="A12:A13"/>
    <mergeCell ref="B12:B13"/>
    <mergeCell ref="C12:C13"/>
    <mergeCell ref="D12:D13"/>
    <mergeCell ref="E12:J12"/>
    <mergeCell ref="K29:K31"/>
    <mergeCell ref="B14:K14"/>
    <mergeCell ref="D15:D17"/>
    <mergeCell ref="K15:K17"/>
    <mergeCell ref="D18:D20"/>
    <mergeCell ref="C23:C24"/>
    <mergeCell ref="C27:C28"/>
    <mergeCell ref="D29:D31"/>
    <mergeCell ref="C16:C17"/>
    <mergeCell ref="C19:C20"/>
    <mergeCell ref="D21:D24"/>
    <mergeCell ref="K18:K28"/>
    <mergeCell ref="D25:D28"/>
    <mergeCell ref="C66:C68"/>
    <mergeCell ref="D53:D55"/>
    <mergeCell ref="C63:C65"/>
    <mergeCell ref="B52:K52"/>
    <mergeCell ref="K53:K62"/>
    <mergeCell ref="B51:C51"/>
    <mergeCell ref="B62:C62"/>
    <mergeCell ref="D56:D58"/>
    <mergeCell ref="D59:D61"/>
    <mergeCell ref="B33:K33"/>
    <mergeCell ref="D34:D36"/>
    <mergeCell ref="K34:K50"/>
    <mergeCell ref="D37:D39"/>
    <mergeCell ref="C38:C39"/>
    <mergeCell ref="D40:D42"/>
    <mergeCell ref="D43:D45"/>
    <mergeCell ref="D46:D50"/>
    <mergeCell ref="C35:C36"/>
    <mergeCell ref="C41:C42"/>
    <mergeCell ref="C49:C50"/>
    <mergeCell ref="C47:C48"/>
    <mergeCell ref="J11:K11"/>
    <mergeCell ref="G3:K3"/>
    <mergeCell ref="J4:K4"/>
    <mergeCell ref="J2:K2"/>
    <mergeCell ref="I5:K5"/>
  </mergeCells>
  <pageMargins left="0.55118110236220474" right="0.55118110236220474" top="0.74803149606299213" bottom="0.7480314960629921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A5" sqref="A5:E78"/>
    </sheetView>
  </sheetViews>
  <sheetFormatPr defaultRowHeight="15" x14ac:dyDescent="0.25"/>
  <cols>
    <col min="2" max="2" width="29.28515625" customWidth="1"/>
    <col min="3" max="3" width="20.140625" customWidth="1"/>
    <col min="4" max="4" width="18" customWidth="1"/>
    <col min="5" max="5" width="19.85546875" customWidth="1"/>
  </cols>
  <sheetData>
    <row r="1" spans="1:5" ht="18.75" x14ac:dyDescent="0.3">
      <c r="E1" s="1" t="s">
        <v>49</v>
      </c>
    </row>
    <row r="2" spans="1:5" ht="18.75" x14ac:dyDescent="0.3">
      <c r="C2" s="125" t="s">
        <v>0</v>
      </c>
      <c r="D2" s="125"/>
      <c r="E2" s="125"/>
    </row>
    <row r="3" spans="1:5" ht="18.75" x14ac:dyDescent="0.3">
      <c r="C3" s="125" t="s">
        <v>1</v>
      </c>
      <c r="D3" s="125"/>
      <c r="E3" s="125"/>
    </row>
    <row r="4" spans="1:5" ht="18.75" x14ac:dyDescent="0.3">
      <c r="C4" s="126" t="s">
        <v>2</v>
      </c>
      <c r="D4" s="126"/>
      <c r="E4" s="126"/>
    </row>
    <row r="5" spans="1:5" ht="94.5" customHeight="1" x14ac:dyDescent="0.3">
      <c r="A5" s="18" t="s">
        <v>5</v>
      </c>
      <c r="B5" s="19" t="s">
        <v>44</v>
      </c>
      <c r="C5" s="21" t="s">
        <v>50</v>
      </c>
      <c r="D5" s="22" t="s">
        <v>51</v>
      </c>
      <c r="E5" s="23" t="s">
        <v>52</v>
      </c>
    </row>
    <row r="6" spans="1:5" ht="18.75" customHeight="1" x14ac:dyDescent="0.3">
      <c r="A6" s="101">
        <v>1</v>
      </c>
      <c r="B6" s="127" t="s">
        <v>45</v>
      </c>
      <c r="C6" s="24" t="s">
        <v>53</v>
      </c>
      <c r="D6" s="25">
        <v>1</v>
      </c>
      <c r="E6" s="130" t="s">
        <v>54</v>
      </c>
    </row>
    <row r="7" spans="1:5" ht="54.75" customHeight="1" x14ac:dyDescent="0.3">
      <c r="A7" s="101"/>
      <c r="B7" s="128"/>
      <c r="C7" s="24" t="s">
        <v>55</v>
      </c>
      <c r="D7" s="25">
        <v>1</v>
      </c>
      <c r="E7" s="130"/>
    </row>
    <row r="8" spans="1:5" ht="60.75" customHeight="1" x14ac:dyDescent="0.3">
      <c r="A8" s="101"/>
      <c r="B8" s="128"/>
      <c r="C8" s="24" t="s">
        <v>56</v>
      </c>
      <c r="D8" s="25">
        <v>1</v>
      </c>
      <c r="E8" s="130"/>
    </row>
    <row r="9" spans="1:5" ht="18" customHeight="1" x14ac:dyDescent="0.3">
      <c r="A9" s="101"/>
      <c r="B9" s="128"/>
      <c r="C9" s="24" t="s">
        <v>57</v>
      </c>
      <c r="D9" s="25">
        <v>1</v>
      </c>
      <c r="E9" s="130"/>
    </row>
    <row r="10" spans="1:5" ht="18.75" x14ac:dyDescent="0.3">
      <c r="A10" s="101"/>
      <c r="B10" s="128"/>
      <c r="C10" s="26" t="s">
        <v>58</v>
      </c>
      <c r="D10" s="25">
        <v>1</v>
      </c>
      <c r="E10" s="130"/>
    </row>
    <row r="11" spans="1:5" ht="19.5" customHeight="1" x14ac:dyDescent="0.3">
      <c r="A11" s="101"/>
      <c r="B11" s="128"/>
      <c r="C11" s="24" t="s">
        <v>59</v>
      </c>
      <c r="D11" s="25">
        <v>2</v>
      </c>
      <c r="E11" s="130"/>
    </row>
    <row r="12" spans="1:5" ht="18.75" x14ac:dyDescent="0.3">
      <c r="A12" s="101"/>
      <c r="B12" s="129"/>
      <c r="C12" s="24" t="s">
        <v>60</v>
      </c>
      <c r="D12" s="27">
        <v>2</v>
      </c>
      <c r="E12" s="130"/>
    </row>
    <row r="13" spans="1:5" ht="18.75" x14ac:dyDescent="0.3">
      <c r="A13" s="94">
        <v>2</v>
      </c>
      <c r="B13" s="123" t="s">
        <v>61</v>
      </c>
      <c r="C13" s="26" t="s">
        <v>62</v>
      </c>
      <c r="D13" s="28">
        <v>1</v>
      </c>
      <c r="E13" s="99" t="s">
        <v>54</v>
      </c>
    </row>
    <row r="14" spans="1:5" ht="59.25" customHeight="1" x14ac:dyDescent="0.3">
      <c r="A14" s="94"/>
      <c r="B14" s="124"/>
      <c r="C14" s="29" t="s">
        <v>63</v>
      </c>
      <c r="D14" s="28">
        <v>1</v>
      </c>
      <c r="E14" s="99"/>
    </row>
    <row r="15" spans="1:5" ht="18.75" x14ac:dyDescent="0.3">
      <c r="A15" s="94">
        <v>3</v>
      </c>
      <c r="B15" s="117" t="s">
        <v>46</v>
      </c>
      <c r="C15" s="30" t="s">
        <v>64</v>
      </c>
      <c r="D15" s="18">
        <v>1</v>
      </c>
      <c r="E15" s="111"/>
    </row>
    <row r="16" spans="1:5" ht="18.75" x14ac:dyDescent="0.3">
      <c r="A16" s="94"/>
      <c r="B16" s="118"/>
      <c r="C16" s="26" t="s">
        <v>65</v>
      </c>
      <c r="D16" s="28">
        <v>1</v>
      </c>
      <c r="E16" s="112"/>
    </row>
    <row r="17" spans="1:5" ht="18.75" x14ac:dyDescent="0.3">
      <c r="A17" s="94"/>
      <c r="B17" s="118"/>
      <c r="C17" s="26" t="s">
        <v>66</v>
      </c>
      <c r="D17" s="31">
        <v>1</v>
      </c>
      <c r="E17" s="112"/>
    </row>
    <row r="18" spans="1:5" ht="55.5" customHeight="1" x14ac:dyDescent="0.3">
      <c r="A18" s="94"/>
      <c r="B18" s="118"/>
      <c r="C18" s="29" t="s">
        <v>67</v>
      </c>
      <c r="D18" s="31">
        <v>1</v>
      </c>
      <c r="E18" s="112"/>
    </row>
    <row r="19" spans="1:5" ht="21" customHeight="1" x14ac:dyDescent="0.3">
      <c r="A19" s="94"/>
      <c r="B19" s="118"/>
      <c r="C19" s="24" t="s">
        <v>59</v>
      </c>
      <c r="D19" s="31">
        <v>1</v>
      </c>
      <c r="E19" s="112"/>
    </row>
    <row r="20" spans="1:5" ht="18.75" x14ac:dyDescent="0.3">
      <c r="A20" s="94"/>
      <c r="B20" s="119"/>
      <c r="C20" s="32" t="s">
        <v>68</v>
      </c>
      <c r="D20" s="31">
        <v>1</v>
      </c>
      <c r="E20" s="112"/>
    </row>
    <row r="21" spans="1:5" ht="18.75" x14ac:dyDescent="0.3">
      <c r="A21" s="94">
        <v>4</v>
      </c>
      <c r="B21" s="117" t="s">
        <v>47</v>
      </c>
      <c r="C21" s="30" t="s">
        <v>69</v>
      </c>
      <c r="D21" s="31">
        <v>1</v>
      </c>
      <c r="E21" s="120" t="s">
        <v>54</v>
      </c>
    </row>
    <row r="22" spans="1:5" ht="18.75" x14ac:dyDescent="0.3">
      <c r="A22" s="94"/>
      <c r="B22" s="118"/>
      <c r="C22" s="26" t="s">
        <v>70</v>
      </c>
      <c r="D22" s="31">
        <v>1</v>
      </c>
      <c r="E22" s="121"/>
    </row>
    <row r="23" spans="1:5" ht="18.75" x14ac:dyDescent="0.3">
      <c r="A23" s="94"/>
      <c r="B23" s="118"/>
      <c r="C23" s="26" t="s">
        <v>62</v>
      </c>
      <c r="D23" s="31">
        <v>1</v>
      </c>
      <c r="E23" s="121"/>
    </row>
    <row r="24" spans="1:5" ht="18.75" x14ac:dyDescent="0.3">
      <c r="A24" s="94"/>
      <c r="B24" s="118"/>
      <c r="C24" s="26" t="s">
        <v>71</v>
      </c>
      <c r="D24" s="31">
        <v>2</v>
      </c>
      <c r="E24" s="121"/>
    </row>
    <row r="25" spans="1:5" ht="18.75" x14ac:dyDescent="0.3">
      <c r="A25" s="94"/>
      <c r="B25" s="118"/>
      <c r="C25" s="26" t="s">
        <v>60</v>
      </c>
      <c r="D25" s="31">
        <v>2</v>
      </c>
      <c r="E25" s="121"/>
    </row>
    <row r="26" spans="1:5" ht="59.25" customHeight="1" x14ac:dyDescent="0.3">
      <c r="A26" s="94"/>
      <c r="B26" s="118"/>
      <c r="C26" s="24" t="s">
        <v>56</v>
      </c>
      <c r="D26" s="31">
        <v>1</v>
      </c>
      <c r="E26" s="121"/>
    </row>
    <row r="27" spans="1:5" ht="18.75" x14ac:dyDescent="0.3">
      <c r="A27" s="94"/>
      <c r="B27" s="119"/>
      <c r="C27" s="32" t="s">
        <v>68</v>
      </c>
      <c r="D27" s="31">
        <v>1</v>
      </c>
      <c r="E27" s="122"/>
    </row>
    <row r="28" spans="1:5" ht="18.75" x14ac:dyDescent="0.3">
      <c r="A28" s="94">
        <v>5</v>
      </c>
      <c r="B28" s="108" t="s">
        <v>48</v>
      </c>
      <c r="C28" s="20" t="s">
        <v>62</v>
      </c>
      <c r="D28" s="33">
        <v>1</v>
      </c>
      <c r="E28" s="111" t="s">
        <v>54</v>
      </c>
    </row>
    <row r="29" spans="1:5" ht="18.75" x14ac:dyDescent="0.3">
      <c r="A29" s="94"/>
      <c r="B29" s="109"/>
      <c r="C29" s="20" t="s">
        <v>72</v>
      </c>
      <c r="D29" s="33">
        <v>1</v>
      </c>
      <c r="E29" s="112"/>
    </row>
    <row r="30" spans="1:5" ht="54.75" customHeight="1" x14ac:dyDescent="0.3">
      <c r="A30" s="94"/>
      <c r="B30" s="109"/>
      <c r="C30" s="24" t="s">
        <v>55</v>
      </c>
      <c r="D30" s="33">
        <v>1</v>
      </c>
      <c r="E30" s="112"/>
    </row>
    <row r="31" spans="1:5" ht="57" customHeight="1" x14ac:dyDescent="0.3">
      <c r="A31" s="94"/>
      <c r="B31" s="109"/>
      <c r="C31" s="24" t="s">
        <v>56</v>
      </c>
      <c r="D31" s="33">
        <v>1</v>
      </c>
      <c r="E31" s="112"/>
    </row>
    <row r="32" spans="1:5" ht="18.75" x14ac:dyDescent="0.3">
      <c r="A32" s="94"/>
      <c r="B32" s="109"/>
      <c r="C32" s="24" t="s">
        <v>60</v>
      </c>
      <c r="D32" s="33">
        <v>2</v>
      </c>
      <c r="E32" s="112"/>
    </row>
    <row r="33" spans="1:5" ht="18.75" x14ac:dyDescent="0.3">
      <c r="A33" s="94"/>
      <c r="B33" s="109"/>
      <c r="C33" s="32" t="s">
        <v>68</v>
      </c>
      <c r="D33" s="33">
        <v>1</v>
      </c>
      <c r="E33" s="112"/>
    </row>
    <row r="34" spans="1:5" ht="18.75" x14ac:dyDescent="0.3">
      <c r="A34" s="94"/>
      <c r="B34" s="110"/>
      <c r="C34" s="20" t="s">
        <v>71</v>
      </c>
      <c r="D34" s="33">
        <v>2</v>
      </c>
      <c r="E34" s="113"/>
    </row>
    <row r="35" spans="1:5" ht="18.75" x14ac:dyDescent="0.3">
      <c r="A35" s="101">
        <v>6</v>
      </c>
      <c r="B35" s="102" t="s">
        <v>73</v>
      </c>
      <c r="C35" s="34" t="s">
        <v>62</v>
      </c>
      <c r="D35" s="35">
        <v>1</v>
      </c>
      <c r="E35" s="114"/>
    </row>
    <row r="36" spans="1:5" ht="18.75" x14ac:dyDescent="0.3">
      <c r="A36" s="101"/>
      <c r="B36" s="103"/>
      <c r="C36" s="36" t="s">
        <v>65</v>
      </c>
      <c r="D36" s="35">
        <v>1</v>
      </c>
      <c r="E36" s="114"/>
    </row>
    <row r="37" spans="1:5" ht="55.5" customHeight="1" x14ac:dyDescent="0.3">
      <c r="A37" s="101"/>
      <c r="B37" s="103"/>
      <c r="C37" s="37" t="s">
        <v>63</v>
      </c>
      <c r="D37" s="35">
        <v>1</v>
      </c>
      <c r="E37" s="114"/>
    </row>
    <row r="38" spans="1:5" ht="18.75" x14ac:dyDescent="0.3">
      <c r="A38" s="101"/>
      <c r="B38" s="103"/>
      <c r="C38" s="38" t="s">
        <v>68</v>
      </c>
      <c r="D38" s="35">
        <v>1</v>
      </c>
      <c r="E38" s="114"/>
    </row>
    <row r="39" spans="1:5" ht="61.5" customHeight="1" x14ac:dyDescent="0.3">
      <c r="A39" s="101"/>
      <c r="B39" s="104"/>
      <c r="C39" s="24" t="s">
        <v>56</v>
      </c>
      <c r="D39" s="35">
        <v>1</v>
      </c>
      <c r="E39" s="115"/>
    </row>
    <row r="40" spans="1:5" ht="18.75" x14ac:dyDescent="0.3">
      <c r="A40" s="101">
        <v>7</v>
      </c>
      <c r="B40" s="102" t="s">
        <v>74</v>
      </c>
      <c r="C40" s="34" t="s">
        <v>62</v>
      </c>
      <c r="D40" s="35">
        <v>1</v>
      </c>
      <c r="E40" s="116"/>
    </row>
    <row r="41" spans="1:5" ht="54" customHeight="1" x14ac:dyDescent="0.3">
      <c r="A41" s="101"/>
      <c r="B41" s="103"/>
      <c r="C41" s="37" t="s">
        <v>63</v>
      </c>
      <c r="D41" s="35">
        <v>1</v>
      </c>
      <c r="E41" s="114"/>
    </row>
    <row r="42" spans="1:5" ht="54" customHeight="1" x14ac:dyDescent="0.3">
      <c r="A42" s="101"/>
      <c r="B42" s="104"/>
      <c r="C42" s="24" t="s">
        <v>56</v>
      </c>
      <c r="D42" s="35">
        <v>1</v>
      </c>
      <c r="E42" s="115"/>
    </row>
    <row r="43" spans="1:5" ht="61.5" customHeight="1" x14ac:dyDescent="0.3">
      <c r="A43" s="94">
        <v>8</v>
      </c>
      <c r="B43" s="108" t="s">
        <v>75</v>
      </c>
      <c r="C43" s="39" t="s">
        <v>76</v>
      </c>
      <c r="D43" s="33">
        <v>1</v>
      </c>
      <c r="E43" s="111"/>
    </row>
    <row r="44" spans="1:5" ht="51.75" customHeight="1" x14ac:dyDescent="0.3">
      <c r="A44" s="94"/>
      <c r="B44" s="109"/>
      <c r="C44" s="39" t="s">
        <v>77</v>
      </c>
      <c r="D44" s="18">
        <v>1</v>
      </c>
      <c r="E44" s="112"/>
    </row>
    <row r="45" spans="1:5" ht="58.5" customHeight="1" x14ac:dyDescent="0.3">
      <c r="A45" s="94"/>
      <c r="B45" s="109"/>
      <c r="C45" s="24" t="s">
        <v>78</v>
      </c>
      <c r="D45" s="18">
        <v>1</v>
      </c>
      <c r="E45" s="112"/>
    </row>
    <row r="46" spans="1:5" ht="24" customHeight="1" x14ac:dyDescent="0.3">
      <c r="A46" s="94"/>
      <c r="B46" s="109"/>
      <c r="C46" s="24" t="s">
        <v>57</v>
      </c>
      <c r="D46" s="18">
        <v>1</v>
      </c>
      <c r="E46" s="112"/>
    </row>
    <row r="47" spans="1:5" ht="18.75" x14ac:dyDescent="0.3">
      <c r="A47" s="94"/>
      <c r="B47" s="109"/>
      <c r="C47" s="24" t="s">
        <v>60</v>
      </c>
      <c r="D47" s="18">
        <v>2</v>
      </c>
      <c r="E47" s="112"/>
    </row>
    <row r="48" spans="1:5" ht="20.25" customHeight="1" x14ac:dyDescent="0.3">
      <c r="A48" s="94"/>
      <c r="B48" s="109"/>
      <c r="C48" s="24" t="s">
        <v>71</v>
      </c>
      <c r="D48" s="18">
        <v>2</v>
      </c>
      <c r="E48" s="112"/>
    </row>
    <row r="49" spans="1:5" ht="21.75" customHeight="1" x14ac:dyDescent="0.3">
      <c r="A49" s="94"/>
      <c r="B49" s="110"/>
      <c r="C49" s="39" t="s">
        <v>68</v>
      </c>
      <c r="D49" s="18">
        <v>1</v>
      </c>
      <c r="E49" s="113"/>
    </row>
    <row r="50" spans="1:5" ht="21" customHeight="1" x14ac:dyDescent="0.3">
      <c r="A50" s="94">
        <v>9</v>
      </c>
      <c r="B50" s="108" t="s">
        <v>79</v>
      </c>
      <c r="C50" s="39" t="s">
        <v>62</v>
      </c>
      <c r="D50" s="18">
        <v>1</v>
      </c>
      <c r="E50" s="111" t="s">
        <v>54</v>
      </c>
    </row>
    <row r="51" spans="1:5" ht="20.25" customHeight="1" x14ac:dyDescent="0.3">
      <c r="A51" s="94"/>
      <c r="B51" s="109"/>
      <c r="C51" s="39" t="s">
        <v>65</v>
      </c>
      <c r="D51" s="18">
        <v>1</v>
      </c>
      <c r="E51" s="112"/>
    </row>
    <row r="52" spans="1:5" ht="19.5" customHeight="1" x14ac:dyDescent="0.3">
      <c r="A52" s="94"/>
      <c r="B52" s="109"/>
      <c r="C52" s="39" t="s">
        <v>68</v>
      </c>
      <c r="D52" s="18">
        <v>1</v>
      </c>
      <c r="E52" s="112"/>
    </row>
    <row r="53" spans="1:5" ht="18.75" x14ac:dyDescent="0.3">
      <c r="A53" s="94"/>
      <c r="B53" s="109"/>
      <c r="C53" s="39" t="s">
        <v>60</v>
      </c>
      <c r="D53" s="18">
        <v>2</v>
      </c>
      <c r="E53" s="112"/>
    </row>
    <row r="54" spans="1:5" ht="52.5" customHeight="1" x14ac:dyDescent="0.3">
      <c r="A54" s="94"/>
      <c r="B54" s="110"/>
      <c r="C54" s="39" t="s">
        <v>80</v>
      </c>
      <c r="D54" s="18">
        <v>1</v>
      </c>
      <c r="E54" s="113"/>
    </row>
    <row r="55" spans="1:5" ht="54.75" customHeight="1" x14ac:dyDescent="0.3">
      <c r="A55" s="101">
        <v>10</v>
      </c>
      <c r="B55" s="102" t="s">
        <v>81</v>
      </c>
      <c r="C55" s="39" t="s">
        <v>76</v>
      </c>
      <c r="D55" s="40">
        <v>1</v>
      </c>
      <c r="E55" s="105" t="s">
        <v>54</v>
      </c>
    </row>
    <row r="56" spans="1:5" ht="18.75" x14ac:dyDescent="0.3">
      <c r="A56" s="101"/>
      <c r="B56" s="103"/>
      <c r="C56" s="40" t="s">
        <v>68</v>
      </c>
      <c r="D56" s="40">
        <v>1</v>
      </c>
      <c r="E56" s="106"/>
    </row>
    <row r="57" spans="1:5" ht="57" customHeight="1" x14ac:dyDescent="0.3">
      <c r="A57" s="101"/>
      <c r="B57" s="103"/>
      <c r="C57" s="39" t="s">
        <v>77</v>
      </c>
      <c r="D57" s="40">
        <v>1</v>
      </c>
      <c r="E57" s="106"/>
    </row>
    <row r="58" spans="1:5" ht="56.25" customHeight="1" x14ac:dyDescent="0.3">
      <c r="A58" s="101"/>
      <c r="B58" s="103"/>
      <c r="C58" s="24" t="s">
        <v>78</v>
      </c>
      <c r="D58" s="40">
        <v>1</v>
      </c>
      <c r="E58" s="106"/>
    </row>
    <row r="59" spans="1:5" ht="18.75" x14ac:dyDescent="0.3">
      <c r="A59" s="101"/>
      <c r="B59" s="103"/>
      <c r="C59" s="40" t="s">
        <v>72</v>
      </c>
      <c r="D59" s="40">
        <v>1</v>
      </c>
      <c r="E59" s="106"/>
    </row>
    <row r="60" spans="1:5" ht="18.75" x14ac:dyDescent="0.3">
      <c r="A60" s="101"/>
      <c r="B60" s="103"/>
      <c r="C60" s="24" t="s">
        <v>60</v>
      </c>
      <c r="D60" s="40">
        <v>2</v>
      </c>
      <c r="E60" s="106"/>
    </row>
    <row r="61" spans="1:5" ht="20.25" customHeight="1" x14ac:dyDescent="0.3">
      <c r="A61" s="101"/>
      <c r="B61" s="103"/>
      <c r="C61" s="24" t="s">
        <v>57</v>
      </c>
      <c r="D61" s="40">
        <v>1</v>
      </c>
      <c r="E61" s="106"/>
    </row>
    <row r="62" spans="1:5" ht="21.75" customHeight="1" x14ac:dyDescent="0.3">
      <c r="A62" s="101"/>
      <c r="B62" s="104"/>
      <c r="C62" s="24" t="s">
        <v>71</v>
      </c>
      <c r="D62" s="40">
        <v>2</v>
      </c>
      <c r="E62" s="107"/>
    </row>
    <row r="63" spans="1:5" ht="57.75" customHeight="1" x14ac:dyDescent="0.3">
      <c r="A63" s="94">
        <v>11</v>
      </c>
      <c r="B63" s="95" t="s">
        <v>82</v>
      </c>
      <c r="C63" s="41" t="s">
        <v>83</v>
      </c>
      <c r="D63" s="42">
        <v>1</v>
      </c>
      <c r="E63" s="98" t="s">
        <v>54</v>
      </c>
    </row>
    <row r="64" spans="1:5" ht="69.75" customHeight="1" x14ac:dyDescent="0.3">
      <c r="A64" s="94"/>
      <c r="B64" s="96"/>
      <c r="C64" s="24" t="s">
        <v>84</v>
      </c>
      <c r="D64" s="42">
        <v>1</v>
      </c>
      <c r="E64" s="99"/>
    </row>
    <row r="65" spans="1:5" ht="55.5" customHeight="1" x14ac:dyDescent="0.3">
      <c r="A65" s="94"/>
      <c r="B65" s="96"/>
      <c r="C65" s="39" t="s">
        <v>85</v>
      </c>
      <c r="D65" s="42">
        <v>1</v>
      </c>
      <c r="E65" s="99"/>
    </row>
    <row r="66" spans="1:5" ht="62.25" customHeight="1" x14ac:dyDescent="0.3">
      <c r="A66" s="94"/>
      <c r="B66" s="96"/>
      <c r="C66" s="24" t="s">
        <v>78</v>
      </c>
      <c r="D66" s="42">
        <v>1</v>
      </c>
      <c r="E66" s="99"/>
    </row>
    <row r="67" spans="1:5" ht="24.75" customHeight="1" x14ac:dyDescent="0.3">
      <c r="A67" s="94"/>
      <c r="B67" s="96"/>
      <c r="C67" s="24" t="s">
        <v>57</v>
      </c>
      <c r="D67" s="42">
        <v>1</v>
      </c>
      <c r="E67" s="99"/>
    </row>
    <row r="68" spans="1:5" ht="18.75" x14ac:dyDescent="0.3">
      <c r="A68" s="94"/>
      <c r="B68" s="96"/>
      <c r="C68" s="40" t="s">
        <v>68</v>
      </c>
      <c r="D68" s="42">
        <v>1</v>
      </c>
      <c r="E68" s="99"/>
    </row>
    <row r="69" spans="1:5" ht="18.75" x14ac:dyDescent="0.3">
      <c r="A69" s="94"/>
      <c r="B69" s="96"/>
      <c r="C69" s="24" t="s">
        <v>60</v>
      </c>
      <c r="D69" s="42">
        <v>2</v>
      </c>
      <c r="E69" s="99"/>
    </row>
    <row r="70" spans="1:5" ht="18.75" x14ac:dyDescent="0.3">
      <c r="A70" s="94"/>
      <c r="B70" s="97"/>
      <c r="C70" s="24" t="s">
        <v>71</v>
      </c>
      <c r="D70" s="42">
        <v>2</v>
      </c>
      <c r="E70" s="100"/>
    </row>
    <row r="71" spans="1:5" ht="18.75" x14ac:dyDescent="0.3">
      <c r="A71" s="94">
        <v>12</v>
      </c>
      <c r="B71" s="95" t="s">
        <v>86</v>
      </c>
      <c r="C71" s="20" t="s">
        <v>62</v>
      </c>
      <c r="D71" s="42">
        <v>1</v>
      </c>
      <c r="E71" s="98" t="s">
        <v>54</v>
      </c>
    </row>
    <row r="72" spans="1:5" ht="18.75" x14ac:dyDescent="0.3">
      <c r="A72" s="94"/>
      <c r="B72" s="96"/>
      <c r="C72" s="26" t="s">
        <v>65</v>
      </c>
      <c r="D72" s="42">
        <v>1</v>
      </c>
      <c r="E72" s="99"/>
    </row>
    <row r="73" spans="1:5" ht="60.75" customHeight="1" x14ac:dyDescent="0.3">
      <c r="A73" s="94"/>
      <c r="B73" s="96"/>
      <c r="C73" s="39" t="s">
        <v>87</v>
      </c>
      <c r="D73" s="42">
        <v>1</v>
      </c>
      <c r="E73" s="99"/>
    </row>
    <row r="74" spans="1:5" ht="56.25" customHeight="1" x14ac:dyDescent="0.3">
      <c r="A74" s="94"/>
      <c r="B74" s="96"/>
      <c r="C74" s="24" t="s">
        <v>78</v>
      </c>
      <c r="D74" s="42">
        <v>1</v>
      </c>
      <c r="E74" s="99"/>
    </row>
    <row r="75" spans="1:5" ht="18.75" x14ac:dyDescent="0.3">
      <c r="A75" s="94"/>
      <c r="B75" s="96"/>
      <c r="C75" s="42" t="s">
        <v>88</v>
      </c>
      <c r="D75" s="42">
        <v>1</v>
      </c>
      <c r="E75" s="99"/>
    </row>
    <row r="76" spans="1:5" ht="18.75" x14ac:dyDescent="0.3">
      <c r="A76" s="94"/>
      <c r="B76" s="96"/>
      <c r="C76" s="40" t="s">
        <v>68</v>
      </c>
      <c r="D76" s="42">
        <v>1</v>
      </c>
      <c r="E76" s="99"/>
    </row>
    <row r="77" spans="1:5" ht="18.75" x14ac:dyDescent="0.3">
      <c r="A77" s="94"/>
      <c r="B77" s="96"/>
      <c r="C77" s="24" t="s">
        <v>60</v>
      </c>
      <c r="D77" s="42">
        <v>2</v>
      </c>
      <c r="E77" s="99"/>
    </row>
    <row r="78" spans="1:5" ht="25.5" customHeight="1" x14ac:dyDescent="0.3">
      <c r="A78" s="94"/>
      <c r="B78" s="97"/>
      <c r="C78" s="24" t="s">
        <v>71</v>
      </c>
      <c r="D78" s="42">
        <v>2</v>
      </c>
      <c r="E78" s="100"/>
    </row>
  </sheetData>
  <mergeCells count="39">
    <mergeCell ref="C2:E2"/>
    <mergeCell ref="C3:E3"/>
    <mergeCell ref="C4:E4"/>
    <mergeCell ref="A6:A12"/>
    <mergeCell ref="B6:B12"/>
    <mergeCell ref="E6:E12"/>
    <mergeCell ref="A13:A14"/>
    <mergeCell ref="B13:B14"/>
    <mergeCell ref="E13:E14"/>
    <mergeCell ref="A15:A20"/>
    <mergeCell ref="B15:B20"/>
    <mergeCell ref="E15:E20"/>
    <mergeCell ref="A21:A27"/>
    <mergeCell ref="B21:B27"/>
    <mergeCell ref="E21:E27"/>
    <mergeCell ref="A28:A34"/>
    <mergeCell ref="B28:B34"/>
    <mergeCell ref="E28:E34"/>
    <mergeCell ref="A35:A39"/>
    <mergeCell ref="B35:B39"/>
    <mergeCell ref="E35:E39"/>
    <mergeCell ref="A40:A42"/>
    <mergeCell ref="B40:B42"/>
    <mergeCell ref="E40:E42"/>
    <mergeCell ref="A43:A49"/>
    <mergeCell ref="B43:B49"/>
    <mergeCell ref="E43:E49"/>
    <mergeCell ref="A50:A54"/>
    <mergeCell ref="B50:B54"/>
    <mergeCell ref="E50:E54"/>
    <mergeCell ref="A71:A78"/>
    <mergeCell ref="B71:B78"/>
    <mergeCell ref="E71:E78"/>
    <mergeCell ref="A55:A62"/>
    <mergeCell ref="B55:B62"/>
    <mergeCell ref="E55:E62"/>
    <mergeCell ref="A63:A70"/>
    <mergeCell ref="B63:B70"/>
    <mergeCell ref="E63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№2 к подпрограмме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2021-02-11T01:54:36Z</dcterms:modified>
</cp:coreProperties>
</file>